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defaultThemeVersion="124226"/>
  <mc:AlternateContent xmlns:mc="http://schemas.openxmlformats.org/markup-compatibility/2006">
    <mc:Choice Requires="x15">
      <x15ac:absPath xmlns:x15ac="http://schemas.microsoft.com/office/spreadsheetml/2010/11/ac" url="C:\Users\AGILITAS Kft\Dropbox\AGILITAS\Közbeszerzések\Nagyrozvágy\"/>
    </mc:Choice>
  </mc:AlternateContent>
  <xr:revisionPtr revIDLastSave="0" documentId="13_ncr:1_{FCF2AE2B-701E-40CC-AF2C-7F66C39FBBD9}" xr6:coauthVersionLast="28" xr6:coauthVersionMax="28" xr10:uidLastSave="{00000000-0000-0000-0000-000000000000}"/>
  <bookViews>
    <workbookView xWindow="0" yWindow="460" windowWidth="38400" windowHeight="20180" activeTab="5" xr2:uid="{00000000-000D-0000-FFFF-FFFF00000000}"/>
  </bookViews>
  <sheets>
    <sheet name="Főösszesítő" sheetId="3" r:id="rId1"/>
    <sheet name="Rámparendszer" sheetId="1" r:id="rId2"/>
    <sheet name="Előtető" sheetId="4" r:id="rId3"/>
    <sheet name="Homlokzat felújítás" sheetId="9" r:id="rId4"/>
    <sheet name="Belső felújítások" sheetId="10" r:id="rId5"/>
    <sheet name="Térburkolatok" sheetId="11" r:id="rId6"/>
    <sheet name="Járdák" sheetId="12" r:id="rId7"/>
    <sheet name="Födém hőszigetelés" sheetId="13" r:id="rId8"/>
    <sheet name="Víz" sheetId="15" r:id="rId9"/>
    <sheet name="Fűtés" sheetId="16" r:id="rId10"/>
    <sheet name="Gáz" sheetId="17" r:id="rId11"/>
    <sheet name="Villany" sheetId="18" r:id="rId12"/>
  </sheets>
  <definedNames>
    <definedName name="_xlnm.Print_Area" localSheetId="0">Főösszesítő!$A$1:$D$41</definedName>
  </definedNames>
  <calcPr calcId="171027"/>
</workbook>
</file>

<file path=xl/calcChain.xml><?xml version="1.0" encoding="utf-8"?>
<calcChain xmlns="http://schemas.openxmlformats.org/spreadsheetml/2006/main">
  <c r="I3" i="15" l="1"/>
  <c r="H3" i="15"/>
  <c r="H5" i="15"/>
  <c r="I5" i="15"/>
  <c r="I30" i="18" l="1"/>
  <c r="H30" i="18"/>
  <c r="I29" i="18"/>
  <c r="H29" i="18"/>
  <c r="I28" i="18"/>
  <c r="H28" i="18"/>
  <c r="I27" i="18"/>
  <c r="H27" i="18"/>
  <c r="I26" i="18"/>
  <c r="H26" i="18"/>
  <c r="I25" i="18"/>
  <c r="H25" i="18"/>
  <c r="I24" i="18"/>
  <c r="H24" i="18"/>
  <c r="I23" i="18"/>
  <c r="H23" i="18"/>
  <c r="I22" i="18"/>
  <c r="H22" i="18"/>
  <c r="I21" i="18"/>
  <c r="H21" i="18"/>
  <c r="I20" i="18"/>
  <c r="H20" i="18"/>
  <c r="I19" i="18"/>
  <c r="H19" i="18"/>
  <c r="I18" i="18"/>
  <c r="H18" i="18"/>
  <c r="I17" i="18"/>
  <c r="H17" i="18"/>
  <c r="I16" i="18"/>
  <c r="H16" i="18"/>
  <c r="I15" i="18"/>
  <c r="H15" i="18"/>
  <c r="I14" i="18"/>
  <c r="H14" i="18"/>
  <c r="I13" i="18"/>
  <c r="H13" i="18"/>
  <c r="I12" i="18"/>
  <c r="H12" i="18"/>
  <c r="I11" i="18"/>
  <c r="H11" i="18"/>
  <c r="I10" i="18"/>
  <c r="H10" i="18"/>
  <c r="I9" i="18"/>
  <c r="H9" i="18"/>
  <c r="I8" i="18"/>
  <c r="H8" i="18"/>
  <c r="I7" i="18"/>
  <c r="H7" i="18"/>
  <c r="I6" i="18"/>
  <c r="H6" i="18"/>
  <c r="I5" i="18"/>
  <c r="H5" i="18"/>
  <c r="I4" i="18"/>
  <c r="H4" i="18"/>
  <c r="I3" i="18"/>
  <c r="H3" i="18"/>
  <c r="I12" i="17"/>
  <c r="H12" i="17"/>
  <c r="I11" i="17"/>
  <c r="H11" i="17"/>
  <c r="I10" i="17"/>
  <c r="H10" i="17"/>
  <c r="I9" i="17"/>
  <c r="H9" i="17"/>
  <c r="I8" i="17"/>
  <c r="H8" i="17"/>
  <c r="I7" i="17"/>
  <c r="H7" i="17"/>
  <c r="I6" i="17"/>
  <c r="H6" i="17"/>
  <c r="I4" i="17"/>
  <c r="H4" i="17"/>
  <c r="I3" i="17"/>
  <c r="H3" i="17"/>
  <c r="I22" i="16"/>
  <c r="H22" i="16"/>
  <c r="I21" i="16"/>
  <c r="H21" i="16"/>
  <c r="I20" i="16"/>
  <c r="H20" i="16"/>
  <c r="I19" i="16"/>
  <c r="H19" i="16"/>
  <c r="I18" i="16"/>
  <c r="H18" i="16"/>
  <c r="I17" i="16"/>
  <c r="H17" i="16"/>
  <c r="I16" i="16"/>
  <c r="H16" i="16"/>
  <c r="I15" i="16"/>
  <c r="H15" i="16"/>
  <c r="I14" i="16"/>
  <c r="H14" i="16"/>
  <c r="I13" i="16"/>
  <c r="H13" i="16"/>
  <c r="I12" i="16"/>
  <c r="H12" i="16"/>
  <c r="I11" i="16"/>
  <c r="H11" i="16"/>
  <c r="I10" i="16"/>
  <c r="H10" i="16"/>
  <c r="I9" i="16"/>
  <c r="H9" i="16"/>
  <c r="I8" i="16"/>
  <c r="H8" i="16"/>
  <c r="I7" i="16"/>
  <c r="H7" i="16"/>
  <c r="I5" i="16"/>
  <c r="H5" i="16"/>
  <c r="I4" i="16"/>
  <c r="H4" i="16"/>
  <c r="I3" i="16"/>
  <c r="H3" i="16"/>
  <c r="I33" i="15"/>
  <c r="H33" i="15"/>
  <c r="I32" i="15"/>
  <c r="H32" i="15"/>
  <c r="I31" i="15"/>
  <c r="H31" i="15"/>
  <c r="I30" i="15"/>
  <c r="H30" i="15"/>
  <c r="I29" i="15"/>
  <c r="H29" i="15"/>
  <c r="I28" i="15"/>
  <c r="H28" i="15"/>
  <c r="I27" i="15"/>
  <c r="H27" i="15"/>
  <c r="I26" i="15"/>
  <c r="H26" i="15"/>
  <c r="I25" i="15"/>
  <c r="H25" i="15"/>
  <c r="I24" i="15"/>
  <c r="H24" i="15"/>
  <c r="I23" i="15"/>
  <c r="H23" i="15"/>
  <c r="I22" i="15"/>
  <c r="H22" i="15"/>
  <c r="I21" i="15"/>
  <c r="H21" i="15"/>
  <c r="I20" i="15"/>
  <c r="H20" i="15"/>
  <c r="I19" i="15"/>
  <c r="H19" i="15"/>
  <c r="I18" i="15"/>
  <c r="H18" i="15"/>
  <c r="I17" i="15"/>
  <c r="H17" i="15"/>
  <c r="I16" i="15"/>
  <c r="H16" i="15"/>
  <c r="I15" i="15"/>
  <c r="H15" i="15"/>
  <c r="I14" i="15"/>
  <c r="H14" i="15"/>
  <c r="I13" i="15"/>
  <c r="H13" i="15"/>
  <c r="I12" i="15"/>
  <c r="H12" i="15"/>
  <c r="I11" i="15"/>
  <c r="H11" i="15"/>
  <c r="I10" i="15"/>
  <c r="H10" i="15"/>
  <c r="I9" i="15"/>
  <c r="H9" i="15"/>
  <c r="I8" i="15"/>
  <c r="H8" i="15"/>
  <c r="I7" i="15"/>
  <c r="H7" i="15"/>
  <c r="I6" i="15"/>
  <c r="H6" i="15"/>
  <c r="H34" i="15" s="1"/>
  <c r="C29" i="3" s="1"/>
  <c r="H104" i="10"/>
  <c r="H31" i="18" l="1"/>
  <c r="C32" i="3" s="1"/>
  <c r="I31" i="18"/>
  <c r="D32" i="3" s="1"/>
  <c r="I13" i="17"/>
  <c r="D31" i="3" s="1"/>
  <c r="H23" i="16"/>
  <c r="C30" i="3" s="1"/>
  <c r="I23" i="16"/>
  <c r="D30" i="3" s="1"/>
  <c r="I34" i="15"/>
  <c r="D29" i="3" s="1"/>
  <c r="H13" i="17"/>
  <c r="C31" i="3" s="1"/>
  <c r="I22" i="1"/>
  <c r="I27" i="9"/>
  <c r="H27" i="9"/>
  <c r="I26" i="9"/>
  <c r="H26" i="9"/>
  <c r="I12" i="13"/>
  <c r="H12" i="13"/>
  <c r="H13" i="13" s="1"/>
  <c r="D2" i="13" s="1"/>
  <c r="D3" i="13" s="1"/>
  <c r="I11" i="13"/>
  <c r="H11" i="13"/>
  <c r="I19" i="12"/>
  <c r="H19" i="12"/>
  <c r="H20" i="12" s="1"/>
  <c r="D3" i="12" s="1"/>
  <c r="I18" i="12"/>
  <c r="H18" i="12"/>
  <c r="I13" i="12"/>
  <c r="H13" i="12"/>
  <c r="H14" i="12" s="1"/>
  <c r="D2" i="12" s="1"/>
  <c r="I12" i="12"/>
  <c r="H12" i="12"/>
  <c r="I30" i="11"/>
  <c r="H30" i="11"/>
  <c r="I29" i="11"/>
  <c r="H29" i="11"/>
  <c r="I28" i="11"/>
  <c r="H28" i="11"/>
  <c r="I27" i="11"/>
  <c r="H27" i="11"/>
  <c r="I26" i="11"/>
  <c r="H26" i="11"/>
  <c r="I25" i="11"/>
  <c r="H25" i="11"/>
  <c r="I20" i="11"/>
  <c r="I21" i="11" s="1"/>
  <c r="E3" i="11" s="1"/>
  <c r="H20" i="11"/>
  <c r="H21" i="11" s="1"/>
  <c r="D3" i="11" s="1"/>
  <c r="I15" i="11"/>
  <c r="H15" i="11"/>
  <c r="I14" i="11"/>
  <c r="H14" i="11"/>
  <c r="I13" i="11"/>
  <c r="H13" i="11"/>
  <c r="I121" i="10"/>
  <c r="H121" i="10"/>
  <c r="I120" i="10"/>
  <c r="H120" i="10"/>
  <c r="I119" i="10"/>
  <c r="H119" i="10"/>
  <c r="I118" i="10"/>
  <c r="H118" i="10"/>
  <c r="I113" i="10"/>
  <c r="H113" i="10"/>
  <c r="I112" i="10"/>
  <c r="H112" i="10"/>
  <c r="H114" i="10" s="1"/>
  <c r="D12" i="10" s="1"/>
  <c r="I111" i="10"/>
  <c r="I114" i="10" s="1"/>
  <c r="E12" i="10" s="1"/>
  <c r="H111" i="10"/>
  <c r="I106" i="10"/>
  <c r="H106" i="10"/>
  <c r="I105" i="10"/>
  <c r="H105" i="10"/>
  <c r="I104" i="10"/>
  <c r="I103" i="10"/>
  <c r="H103" i="10"/>
  <c r="I102" i="10"/>
  <c r="H102" i="10"/>
  <c r="I101" i="10"/>
  <c r="H101" i="10"/>
  <c r="I100" i="10"/>
  <c r="H100" i="10"/>
  <c r="I99" i="10"/>
  <c r="H99" i="10"/>
  <c r="I98" i="10"/>
  <c r="H98" i="10"/>
  <c r="I97" i="10"/>
  <c r="H97" i="10"/>
  <c r="I96" i="10"/>
  <c r="H96" i="10"/>
  <c r="I95" i="10"/>
  <c r="H95" i="10"/>
  <c r="I90" i="10"/>
  <c r="H90" i="10"/>
  <c r="I89" i="10"/>
  <c r="H89" i="10"/>
  <c r="I88" i="10"/>
  <c r="H88" i="10"/>
  <c r="I87" i="10"/>
  <c r="H87" i="10"/>
  <c r="I86" i="10"/>
  <c r="H86" i="10"/>
  <c r="I81" i="10"/>
  <c r="H81" i="10"/>
  <c r="I80" i="10"/>
  <c r="H80" i="10"/>
  <c r="I79" i="10"/>
  <c r="H79" i="10"/>
  <c r="I78" i="10"/>
  <c r="H78" i="10"/>
  <c r="I77" i="10"/>
  <c r="H77" i="10"/>
  <c r="I76" i="10"/>
  <c r="H76" i="10"/>
  <c r="I71" i="10"/>
  <c r="H71" i="10"/>
  <c r="H72" i="10" s="1"/>
  <c r="D8" i="10" s="1"/>
  <c r="I70" i="10"/>
  <c r="H70" i="10"/>
  <c r="I65" i="10"/>
  <c r="H65" i="10"/>
  <c r="I64" i="10"/>
  <c r="H64" i="10"/>
  <c r="I63" i="10"/>
  <c r="H63" i="10"/>
  <c r="H66" i="10" s="1"/>
  <c r="D7" i="10" s="1"/>
  <c r="I62" i="10"/>
  <c r="H62" i="10"/>
  <c r="I57" i="10"/>
  <c r="H57" i="10"/>
  <c r="I56" i="10"/>
  <c r="H56" i="10"/>
  <c r="I55" i="10"/>
  <c r="H55" i="10"/>
  <c r="I54" i="10"/>
  <c r="H54" i="10"/>
  <c r="I53" i="10"/>
  <c r="I58" i="10" s="1"/>
  <c r="E6" i="10" s="1"/>
  <c r="H53" i="10"/>
  <c r="H58" i="10" s="1"/>
  <c r="D6" i="10" s="1"/>
  <c r="I46" i="10"/>
  <c r="I49" i="10" s="1"/>
  <c r="E5" i="10" s="1"/>
  <c r="H46" i="10"/>
  <c r="I41" i="10"/>
  <c r="H41" i="10"/>
  <c r="I40" i="10"/>
  <c r="H40" i="10"/>
  <c r="I39" i="10"/>
  <c r="H39" i="10"/>
  <c r="H42" i="10" s="1"/>
  <c r="D4" i="10" s="1"/>
  <c r="I38" i="10"/>
  <c r="H38" i="10"/>
  <c r="I32" i="10"/>
  <c r="I34" i="10" s="1"/>
  <c r="E3" i="10" s="1"/>
  <c r="H32" i="10"/>
  <c r="H34" i="10" s="1"/>
  <c r="D3" i="10" s="1"/>
  <c r="I27" i="10"/>
  <c r="H27" i="10"/>
  <c r="I26" i="10"/>
  <c r="H26" i="10"/>
  <c r="I25" i="10"/>
  <c r="H25" i="10"/>
  <c r="I24" i="10"/>
  <c r="H24" i="10"/>
  <c r="I23" i="10"/>
  <c r="H23" i="10"/>
  <c r="I22" i="10"/>
  <c r="I28" i="10" s="1"/>
  <c r="E2" i="10" s="1"/>
  <c r="H22" i="10"/>
  <c r="I118" i="9"/>
  <c r="H118" i="9"/>
  <c r="I117" i="9"/>
  <c r="H117" i="9"/>
  <c r="I116" i="9"/>
  <c r="H116" i="9"/>
  <c r="H119" i="9" s="1"/>
  <c r="D12" i="9" s="1"/>
  <c r="I111" i="9"/>
  <c r="H111" i="9"/>
  <c r="I110" i="9"/>
  <c r="H110" i="9"/>
  <c r="I109" i="9"/>
  <c r="H109" i="9"/>
  <c r="I108" i="9"/>
  <c r="H108" i="9"/>
  <c r="I107" i="9"/>
  <c r="H107" i="9"/>
  <c r="I106" i="9"/>
  <c r="H106" i="9"/>
  <c r="H112" i="9" s="1"/>
  <c r="D11" i="9" s="1"/>
  <c r="I101" i="9"/>
  <c r="H101" i="9"/>
  <c r="I100" i="9"/>
  <c r="H100" i="9"/>
  <c r="H102" i="9" s="1"/>
  <c r="D10" i="9" s="1"/>
  <c r="I95" i="9"/>
  <c r="H95" i="9"/>
  <c r="I94" i="9"/>
  <c r="H94" i="9"/>
  <c r="I93" i="9"/>
  <c r="H93" i="9"/>
  <c r="I92" i="9"/>
  <c r="H92" i="9"/>
  <c r="I91" i="9"/>
  <c r="H91" i="9"/>
  <c r="I90" i="9"/>
  <c r="H90" i="9"/>
  <c r="I89" i="9"/>
  <c r="H89" i="9"/>
  <c r="I88" i="9"/>
  <c r="H88" i="9"/>
  <c r="I87" i="9"/>
  <c r="H87" i="9"/>
  <c r="I86" i="9"/>
  <c r="H86" i="9"/>
  <c r="I85" i="9"/>
  <c r="H85" i="9"/>
  <c r="I84" i="9"/>
  <c r="H84" i="9"/>
  <c r="I79" i="9"/>
  <c r="H79" i="9"/>
  <c r="I78" i="9"/>
  <c r="H78" i="9"/>
  <c r="I77" i="9"/>
  <c r="H77" i="9"/>
  <c r="I76" i="9"/>
  <c r="H76" i="9"/>
  <c r="I75" i="9"/>
  <c r="H75" i="9"/>
  <c r="I74" i="9"/>
  <c r="H74" i="9"/>
  <c r="I73" i="9"/>
  <c r="H73" i="9"/>
  <c r="I72" i="9"/>
  <c r="H72" i="9"/>
  <c r="I71" i="9"/>
  <c r="H71" i="9"/>
  <c r="I70" i="9"/>
  <c r="H70" i="9"/>
  <c r="I69" i="9"/>
  <c r="H69" i="9"/>
  <c r="I68" i="9"/>
  <c r="H68" i="9"/>
  <c r="H80" i="9" s="1"/>
  <c r="D8" i="9" s="1"/>
  <c r="I62" i="9"/>
  <c r="H62" i="9"/>
  <c r="I61" i="9"/>
  <c r="H61" i="9"/>
  <c r="I60" i="9"/>
  <c r="H60" i="9"/>
  <c r="I59" i="9"/>
  <c r="H59" i="9"/>
  <c r="I58" i="9"/>
  <c r="H58" i="9"/>
  <c r="I57" i="9"/>
  <c r="H57" i="9"/>
  <c r="H64" i="9" s="1"/>
  <c r="D7" i="9" s="1"/>
  <c r="I52" i="9"/>
  <c r="H52" i="9"/>
  <c r="I51" i="9"/>
  <c r="H51" i="9"/>
  <c r="I50" i="9"/>
  <c r="H50" i="9"/>
  <c r="I49" i="9"/>
  <c r="H49" i="9"/>
  <c r="I48" i="9"/>
  <c r="I53" i="9" s="1"/>
  <c r="E6" i="9" s="1"/>
  <c r="H48" i="9"/>
  <c r="I43" i="9"/>
  <c r="H43" i="9"/>
  <c r="I42" i="9"/>
  <c r="H42" i="9"/>
  <c r="I41" i="9"/>
  <c r="H41" i="9"/>
  <c r="H44" i="9" s="1"/>
  <c r="D5" i="9" s="1"/>
  <c r="I40" i="9"/>
  <c r="I44" i="9" s="1"/>
  <c r="E5" i="9" s="1"/>
  <c r="H40" i="9"/>
  <c r="I35" i="9"/>
  <c r="H35" i="9"/>
  <c r="H36" i="9" s="1"/>
  <c r="D4" i="9" s="1"/>
  <c r="I34" i="9"/>
  <c r="I36" i="9" s="1"/>
  <c r="E4" i="9" s="1"/>
  <c r="H34" i="9"/>
  <c r="I21" i="9"/>
  <c r="I22" i="9" s="1"/>
  <c r="E2" i="9" s="1"/>
  <c r="H21" i="9"/>
  <c r="H22" i="9"/>
  <c r="D2" i="9" s="1"/>
  <c r="I15" i="4"/>
  <c r="H15" i="4"/>
  <c r="H29" i="1"/>
  <c r="I29" i="1"/>
  <c r="I49" i="4"/>
  <c r="H49" i="4"/>
  <c r="I48" i="4"/>
  <c r="I50" i="4" s="1"/>
  <c r="E5" i="4" s="1"/>
  <c r="H48" i="4"/>
  <c r="H50" i="4" s="1"/>
  <c r="D5" i="4" s="1"/>
  <c r="I43" i="4"/>
  <c r="H43" i="4"/>
  <c r="H44" i="4" s="1"/>
  <c r="D4" i="4" s="1"/>
  <c r="I37" i="4"/>
  <c r="H37" i="4"/>
  <c r="I35" i="4"/>
  <c r="H35" i="4"/>
  <c r="I33" i="4"/>
  <c r="H33" i="4"/>
  <c r="I31" i="4"/>
  <c r="H31" i="4"/>
  <c r="I29" i="4"/>
  <c r="H29" i="4"/>
  <c r="I27" i="4"/>
  <c r="H27" i="4"/>
  <c r="I26" i="4"/>
  <c r="H26" i="4"/>
  <c r="I24" i="4"/>
  <c r="H24" i="4"/>
  <c r="H39" i="4" s="1"/>
  <c r="D3" i="4" s="1"/>
  <c r="I18" i="4"/>
  <c r="H18" i="4"/>
  <c r="I17" i="4"/>
  <c r="H17" i="4"/>
  <c r="I16" i="4"/>
  <c r="H16" i="4"/>
  <c r="I14" i="4"/>
  <c r="I20" i="4" s="1"/>
  <c r="E2" i="4" s="1"/>
  <c r="H14" i="4"/>
  <c r="H20" i="4" s="1"/>
  <c r="D2" i="4" s="1"/>
  <c r="I100" i="1"/>
  <c r="I101" i="1" s="1"/>
  <c r="H100" i="1"/>
  <c r="H101" i="1" s="1"/>
  <c r="D11" i="1" s="1"/>
  <c r="I94" i="1"/>
  <c r="I96" i="1" s="1"/>
  <c r="E10" i="1" s="1"/>
  <c r="H94" i="1"/>
  <c r="H96" i="1" s="1"/>
  <c r="D10" i="1" s="1"/>
  <c r="I89" i="1"/>
  <c r="H89" i="1"/>
  <c r="I88" i="1"/>
  <c r="H88" i="1"/>
  <c r="I86" i="1"/>
  <c r="H86" i="1"/>
  <c r="H90" i="1" s="1"/>
  <c r="D9" i="1" s="1"/>
  <c r="I81" i="1"/>
  <c r="H81" i="1"/>
  <c r="I80" i="1"/>
  <c r="I82" i="1" s="1"/>
  <c r="E8" i="1" s="1"/>
  <c r="H80" i="1"/>
  <c r="H82" i="1" s="1"/>
  <c r="D8" i="1" s="1"/>
  <c r="I74" i="1"/>
  <c r="H74" i="1"/>
  <c r="I73" i="1"/>
  <c r="H73" i="1"/>
  <c r="I71" i="1"/>
  <c r="H71" i="1"/>
  <c r="I69" i="1"/>
  <c r="H69" i="1"/>
  <c r="I68" i="1"/>
  <c r="H68" i="1"/>
  <c r="I67" i="1"/>
  <c r="H67" i="1"/>
  <c r="I61" i="1"/>
  <c r="I63" i="1" s="1"/>
  <c r="E6" i="1" s="1"/>
  <c r="H61" i="1"/>
  <c r="H63" i="1" s="1"/>
  <c r="D6" i="1" s="1"/>
  <c r="I54" i="1"/>
  <c r="H54" i="1"/>
  <c r="I52" i="1"/>
  <c r="H52" i="1"/>
  <c r="I50" i="1"/>
  <c r="H50" i="1"/>
  <c r="I49" i="1"/>
  <c r="H49" i="1"/>
  <c r="I48" i="1"/>
  <c r="H48" i="1"/>
  <c r="H57" i="1" s="1"/>
  <c r="D5" i="1" s="1"/>
  <c r="I47" i="1"/>
  <c r="I57" i="1" s="1"/>
  <c r="E5" i="1" s="1"/>
  <c r="H47" i="1"/>
  <c r="I41" i="1"/>
  <c r="I43" i="1" s="1"/>
  <c r="E4" i="1" s="1"/>
  <c r="H41" i="1"/>
  <c r="H43" i="1"/>
  <c r="D4" i="1" s="1"/>
  <c r="I36" i="1"/>
  <c r="H36" i="1"/>
  <c r="I35" i="1"/>
  <c r="H35" i="1"/>
  <c r="I33" i="1"/>
  <c r="H33" i="1"/>
  <c r="I32" i="1"/>
  <c r="H32" i="1"/>
  <c r="I31" i="1"/>
  <c r="H31" i="1"/>
  <c r="I28" i="1"/>
  <c r="H28" i="1"/>
  <c r="I27" i="1"/>
  <c r="H27" i="1"/>
  <c r="H22" i="1"/>
  <c r="I21" i="1"/>
  <c r="H21" i="1"/>
  <c r="I20" i="1"/>
  <c r="H20" i="1"/>
  <c r="H23" i="1" s="1"/>
  <c r="D2" i="1" s="1"/>
  <c r="I20" i="12"/>
  <c r="E3" i="12" s="1"/>
  <c r="H16" i="11"/>
  <c r="D2" i="11" s="1"/>
  <c r="H49" i="10"/>
  <c r="D5" i="10" s="1"/>
  <c r="I44" i="4"/>
  <c r="E4" i="4" s="1"/>
  <c r="E11" i="1"/>
  <c r="D4" i="12" l="1"/>
  <c r="C28" i="3"/>
  <c r="I13" i="13"/>
  <c r="E2" i="13" s="1"/>
  <c r="E3" i="13" s="1"/>
  <c r="D28" i="3" s="1"/>
  <c r="I14" i="12"/>
  <c r="E2" i="12" s="1"/>
  <c r="E4" i="12" s="1"/>
  <c r="D27" i="3" s="1"/>
  <c r="H31" i="11"/>
  <c r="D4" i="11" s="1"/>
  <c r="D5" i="11"/>
  <c r="I16" i="11"/>
  <c r="E2" i="11" s="1"/>
  <c r="I31" i="11"/>
  <c r="E4" i="11" s="1"/>
  <c r="H91" i="10"/>
  <c r="D10" i="10" s="1"/>
  <c r="H122" i="10"/>
  <c r="D13" i="10" s="1"/>
  <c r="I122" i="10"/>
  <c r="E13" i="10" s="1"/>
  <c r="H28" i="10"/>
  <c r="D2" i="10" s="1"/>
  <c r="I42" i="10"/>
  <c r="E4" i="10" s="1"/>
  <c r="I107" i="10"/>
  <c r="E11" i="10" s="1"/>
  <c r="H82" i="10"/>
  <c r="D9" i="10" s="1"/>
  <c r="I66" i="10"/>
  <c r="E7" i="10" s="1"/>
  <c r="I72" i="10"/>
  <c r="E8" i="10" s="1"/>
  <c r="I82" i="10"/>
  <c r="E9" i="10" s="1"/>
  <c r="I91" i="10"/>
  <c r="E10" i="10" s="1"/>
  <c r="H53" i="9"/>
  <c r="D6" i="9" s="1"/>
  <c r="H96" i="9"/>
  <c r="D9" i="9" s="1"/>
  <c r="H28" i="9"/>
  <c r="D3" i="9" s="1"/>
  <c r="I119" i="9"/>
  <c r="E12" i="9" s="1"/>
  <c r="I112" i="9"/>
  <c r="E11" i="9" s="1"/>
  <c r="I102" i="9"/>
  <c r="E10" i="9" s="1"/>
  <c r="I96" i="9"/>
  <c r="E9" i="9" s="1"/>
  <c r="I80" i="9"/>
  <c r="E8" i="9" s="1"/>
  <c r="I64" i="9"/>
  <c r="E7" i="9" s="1"/>
  <c r="I28" i="9"/>
  <c r="E3" i="9" s="1"/>
  <c r="D6" i="4"/>
  <c r="I39" i="4"/>
  <c r="E3" i="4" s="1"/>
  <c r="E6" i="4"/>
  <c r="D23" i="3" s="1"/>
  <c r="I90" i="1"/>
  <c r="E9" i="1" s="1"/>
  <c r="H76" i="1"/>
  <c r="D7" i="1" s="1"/>
  <c r="I76" i="1"/>
  <c r="E7" i="1" s="1"/>
  <c r="E12" i="1" s="1"/>
  <c r="D22" i="3" s="1"/>
  <c r="H37" i="1"/>
  <c r="D3" i="1" s="1"/>
  <c r="I23" i="1"/>
  <c r="E2" i="1" s="1"/>
  <c r="I37" i="1"/>
  <c r="E3" i="1" s="1"/>
  <c r="H107" i="10"/>
  <c r="D11" i="10" s="1"/>
  <c r="E5" i="11"/>
  <c r="D26" i="3" s="1"/>
  <c r="D7" i="4"/>
  <c r="C23" i="3"/>
  <c r="C26" i="3"/>
  <c r="D12" i="1"/>
  <c r="D13" i="9"/>
  <c r="C27" i="3"/>
  <c r="D4" i="13" l="1"/>
  <c r="D5" i="13" s="1"/>
  <c r="D6" i="13" s="1"/>
  <c r="D5" i="12"/>
  <c r="D14" i="10"/>
  <c r="E14" i="10"/>
  <c r="D25" i="3" s="1"/>
  <c r="D33" i="3" s="1"/>
  <c r="E13" i="9"/>
  <c r="D24" i="3" s="1"/>
  <c r="C24" i="3"/>
  <c r="D14" i="9"/>
  <c r="D8" i="4"/>
  <c r="D9" i="4" s="1"/>
  <c r="C25" i="3"/>
  <c r="D6" i="12"/>
  <c r="D7" i="12" s="1"/>
  <c r="C22" i="3"/>
  <c r="D13" i="1"/>
  <c r="D6" i="11"/>
  <c r="D15" i="10" l="1"/>
  <c r="C33" i="3"/>
  <c r="D7" i="11"/>
  <c r="D8" i="11"/>
  <c r="D14" i="1"/>
  <c r="D15" i="1"/>
  <c r="C34" i="3"/>
  <c r="D15" i="9"/>
  <c r="D16" i="9"/>
  <c r="D16" i="10"/>
  <c r="D17" i="10" s="1"/>
  <c r="C35" i="3" l="1"/>
  <c r="C36" i="3" s="1"/>
</calcChain>
</file>

<file path=xl/sharedStrings.xml><?xml version="1.0" encoding="utf-8"?>
<sst xmlns="http://schemas.openxmlformats.org/spreadsheetml/2006/main" count="1440" uniqueCount="524">
  <si>
    <t>Munkanem száma és megnevezése</t>
  </si>
  <si>
    <t>Anyag összege</t>
  </si>
  <si>
    <t>Díj összege</t>
  </si>
  <si>
    <t>15 Zsaluzás és állványozás</t>
  </si>
  <si>
    <t>21 Irtás, föld- és sziklamunka</t>
  </si>
  <si>
    <t>23 Síkalapozás</t>
  </si>
  <si>
    <t>31 Helyszíni beton és vasbeton munka</t>
  </si>
  <si>
    <t>32 Előregyártott épületszerkezeti elem elhelyezése és szerelése</t>
  </si>
  <si>
    <t>33 Falazás és egyéb kőművesmunka</t>
  </si>
  <si>
    <t>35 Ácsmunka</t>
  </si>
  <si>
    <t>36 Vakolás és rabicolás</t>
  </si>
  <si>
    <t>39 Szárazépítés</t>
  </si>
  <si>
    <t>42 Hideg- és melegburkolatok készítése, aljzat előkészítés</t>
  </si>
  <si>
    <t>43 Bádogozás</t>
  </si>
  <si>
    <t>44 Fa- és műanyag szerkezet elhelyezése</t>
  </si>
  <si>
    <t>45 Fém nyílászáró és épületlakatos-szerkezet elhelyezése</t>
  </si>
  <si>
    <t>47 Felületképzés</t>
  </si>
  <si>
    <t>48 Szigetelés</t>
  </si>
  <si>
    <t>61 Útburkolatalap és makadámburkolat készítése</t>
  </si>
  <si>
    <t>62 Kőburkolat készítése</t>
  </si>
  <si>
    <t>Munkanemek összesen:</t>
  </si>
  <si>
    <t>Ssz.</t>
  </si>
  <si>
    <t>Tételszám</t>
  </si>
  <si>
    <t>Tétel szövege</t>
  </si>
  <si>
    <t>Menny.</t>
  </si>
  <si>
    <t>Egység</t>
  </si>
  <si>
    <t>Anyag egységár</t>
  </si>
  <si>
    <t>Díj egységre</t>
  </si>
  <si>
    <t>Anyag összesen</t>
  </si>
  <si>
    <t>Díj összesen</t>
  </si>
  <si>
    <t>15-001-001</t>
  </si>
  <si>
    <t>Sávalap egyoldalas zsaluzása fa zsaluzattal, max. 0,8 m magasságig Peremzsalu</t>
  </si>
  <si>
    <t>m2</t>
  </si>
  <si>
    <t>15-002-001.1.1</t>
  </si>
  <si>
    <t>Kétoldali falzsaluzás függőleges vagy ferde sík felülettel, fa zsaluzattal, 3 m magasságig</t>
  </si>
  <si>
    <t>15-004-051.1</t>
  </si>
  <si>
    <t>Egyeneskarú lépcső zsaluzása, alátámasztó állvánnyal, 4,00 m magasságig, a fokok és lépcsőoldalak bezsaluzásával, fa zsaluzattal</t>
  </si>
  <si>
    <t>15-012-021.1-0023003</t>
  </si>
  <si>
    <t>Munkanem összesen:</t>
  </si>
  <si>
    <t>21-002-001.1</t>
  </si>
  <si>
    <t>Humuszos termőréteg, termőföld leszedése, terítése gépi erővel, 18%-os terephajlásig, bármilyen talajban, szállítással, 50,0 m-ig</t>
  </si>
  <si>
    <t>m3</t>
  </si>
  <si>
    <t>21-003-006.1.1</t>
  </si>
  <si>
    <t>21-003-007.1.2.1</t>
  </si>
  <si>
    <t>mélységig</t>
  </si>
  <si>
    <t>21-003-011.2.1</t>
  </si>
  <si>
    <t>Földvisszatöltés munkagödörbe vagy munkaárokba, tömörítés nélkül, réteges elterítéssel, I-IV. osztályú talajban, gépi erővel, az anyag súlypontja 10,0 m-en belül</t>
  </si>
  <si>
    <t>21-008-002.2.3</t>
  </si>
  <si>
    <t>Tömörítés bármely tömörítési osztályban gépi erővel, kis felületen, tömörségi fok: 95%</t>
  </si>
  <si>
    <t>21-011-007.2-0120231</t>
  </si>
  <si>
    <t>Feltöltések alap- és lábazati falak közé és alagsori vagy alá nem pincézett földszinti padozatok alá, az anyag szétterítésével, mozgatásával, kézi döngöléssel, osztályozatlan</t>
  </si>
  <si>
    <t>kavicsból Természetes szemmegoszlású homokos kavics, THK 0/24 QTT, KŐKA, Alsózsolca</t>
  </si>
  <si>
    <t>21-011-011.2</t>
  </si>
  <si>
    <t>db</t>
  </si>
  <si>
    <t>21-011-012</t>
  </si>
  <si>
    <t>Munkahelyi depóniából építési törmelék konténerbe rakása, kézi erővel, önálló munka esetén elszámolva, konténer szállítás nélkül</t>
  </si>
  <si>
    <t>23-003-003-0232210</t>
  </si>
  <si>
    <t>finomsági modulussal</t>
  </si>
  <si>
    <t>31-000-001.2.2</t>
  </si>
  <si>
    <t>Beton és kőbeton fal bontása, 15-25 cm vastagság között, C12/15 - C25/30 betonminőség között</t>
  </si>
  <si>
    <t>31-000-013.2</t>
  </si>
  <si>
    <t>Beton aljzatok, járdák bontása 10 cm vastagságig, kavicsbetonból, salakbetonból</t>
  </si>
  <si>
    <t>31-001-002-0452004</t>
  </si>
  <si>
    <t>Hegesztett betonacél háló szerelése tartószerkezetbe FERALPI Sp8K1515 építési síkháló; 5,00 x 2,15 m; 150 x 150 mm osztással Ø 8,00 / 8,00 BHB55.50</t>
  </si>
  <si>
    <t>t</t>
  </si>
  <si>
    <t>31-002-001.1.1-0310104</t>
  </si>
  <si>
    <t>31-021-004.1.2-0232210</t>
  </si>
  <si>
    <t>Sík vagy alulbordás vasbeton lemez készítése, 15°-os hajlásszögig, X0v(H), XC1, XC2, XC3 környezeti osztályú, kissé képlékeny vagy képlékeny konzisztenciájú betonból, kézi erővel,</t>
  </si>
  <si>
    <t>31-021-010.11.1.1-0232210</t>
  </si>
  <si>
    <t>Lépcső készítése vasbetonból, X0v(H), XC1, XC2, XC3 környezeti osztályú, kissé képlékeny vagy képlékeny konzisztenciájú betonból, helyszíni keveréssel, kézi bedolgozással és</t>
  </si>
  <si>
    <t>31-030-011.3.1.1.2-0121110</t>
  </si>
  <si>
    <t>31-051-001.1-0121110</t>
  </si>
  <si>
    <t>31-051-006.2.2-0121410</t>
  </si>
  <si>
    <t>Vasbeton fedkő, fedlap készítése, fedkő cementhabarcs simítással, zsaluzással, vízorrképzéssel,betonacél szereléssel, beton kézi tömörítésével,X0b(H), XN(H) környezeti</t>
  </si>
  <si>
    <t>24 mm, m = 6,8 finomsági modulussal</t>
  </si>
  <si>
    <t>32-002-001.1.1-0120010</t>
  </si>
  <si>
    <t>32-002-001.1.1-0120011</t>
  </si>
  <si>
    <t>33-000-001.1.1.1.1</t>
  </si>
  <si>
    <t>33-000-021.1.1.1.1.1</t>
  </si>
  <si>
    <t>33-000-031.1.1</t>
  </si>
  <si>
    <t>Nyílásbontás, égetett-agyag kerámia teherhordó, tömör téglafalban</t>
  </si>
  <si>
    <t>33-001-001.1.2.3.1.2.1-0127465</t>
  </si>
  <si>
    <t>33-001-001.3.2.3.1.1-9012011</t>
  </si>
  <si>
    <t>Teherhordó és kitöltő falazat készítése, beton, könnyűbeton falazóblokk vagy zsaluzóelem termékekből, 200 mm falvastagságban, 200x500x250 mm-es méretű beton zsaluzóelemből, kitöltő</t>
  </si>
  <si>
    <t>betonnal, betonacél beépítéssel KK KAVICS BETON 20-as zsaluzóelem 200/500/250 mm, C16/20-16 kissé képlékeny kavicsbeton, B 60.40:10 mm átmérőjű betonacél</t>
  </si>
  <si>
    <t>33-001-001.3.4.3.1.1-9012013</t>
  </si>
  <si>
    <t>33-091-001.1.1-2110002</t>
  </si>
  <si>
    <t>35-000-004</t>
  </si>
  <si>
    <t>Tetődeszkázat bontása</t>
  </si>
  <si>
    <t>35-000-005.4</t>
  </si>
  <si>
    <t>Födémszerkezet homlokdeszka bontása</t>
  </si>
  <si>
    <t>m</t>
  </si>
  <si>
    <t>35-000-005.5</t>
  </si>
  <si>
    <t>Födémszerkezet oromdeszka bontása</t>
  </si>
  <si>
    <t>35-001-001.5-0680041</t>
  </si>
  <si>
    <t>35-004-001.2</t>
  </si>
  <si>
    <t>Deszkázás ereszdeszkázás, nádazás, bádogozás vagy ereszlemez alá</t>
  </si>
  <si>
    <t>35-004-001.3</t>
  </si>
  <si>
    <t>Deszkázás ereszdeszkázás gyalult, hornyolt deszkával, hajópadlóval</t>
  </si>
  <si>
    <t>35-004-001.4</t>
  </si>
  <si>
    <t>Deszkázás homlok- és oromdeszka léctagozattal, gyalulva, 30 cm szélességig</t>
  </si>
  <si>
    <t>35-011-001.3.2-0211271</t>
  </si>
  <si>
    <t>Faanyag gomba és rovarkártevő elleni megelőző, egyidejűleg égéskésleltető védelme merítéses, bemártásos, fürösztéses technológiával felhordott anyaggal KEMIKÁL TETOL FB</t>
  </si>
  <si>
    <t>égéskésleltető, gomba- és rovarkárosítás elleni, faanyagvédő szer, zöld</t>
  </si>
  <si>
    <t>36-002-004-0415917</t>
  </si>
  <si>
    <t>Vékonyvakolat alapozók felhordása, kézi erővel Baumit Univerzális alapozó Cikkszám: 960125</t>
  </si>
  <si>
    <t>36-002-011.1-0415910</t>
  </si>
  <si>
    <t>Tapadóhíd képzése gyári zsákos gúzanyaggal, kézi erővel Baumit Előfröcskölő 2 mm, Cikkszám: 151602</t>
  </si>
  <si>
    <t>36-003-001.1.1.1.1-0415511</t>
  </si>
  <si>
    <t>36-003-001.1.1.1.2-0415511</t>
  </si>
  <si>
    <t>36-005-001.1.2.1.1-0415920</t>
  </si>
  <si>
    <t>Homlokzati alapvakolat réteg készítése kézi felhordással, előkevert könnyített szárazhabarcsból, sima, könnyített mész-cement vakolat, 2 cm vastagságban Baumit UniPutz (Uni</t>
  </si>
  <si>
    <t>vakolat), Cikkszám: 152203</t>
  </si>
  <si>
    <t>36-005-021.2.2.2-0415341</t>
  </si>
  <si>
    <t>Vékonyvakolatok, színvakolatok felhordása alapozott, előkészített felületre, vödrös kiszerelésű anyagból, vizes bázisú, műgyanta kötőanyagú vékonyvakolat készítése, egy rétegben,</t>
  </si>
  <si>
    <t>1,5-2,5 mm-es szemcsemérettel Baumit GranoporTop (Baumit Granopor) vakolat, dörzsölt 2 mm, 9, 8, 7, 6 színcsoport</t>
  </si>
  <si>
    <t>36-007-009.1.1-0415939</t>
  </si>
  <si>
    <t>Lábazati vakolatok; lábazati alapvakolat felhordása kézi erővel, 2 cm vastagságban Baumit SockelPutz Lábazati alapvakolat, Cikkszám: 151803</t>
  </si>
  <si>
    <t>36-007-009.2-0415421</t>
  </si>
  <si>
    <t>Lábazati vakolatok; díszítő és lábazati műgyantás kötőanyagú vakolatréteg felhordása, kézi erővel, vödrös kiszerelésű anyagból Baumit MosaikTop (Baumit Mozaik) vakolat 2 mm-es</t>
  </si>
  <si>
    <t>szemcseméret, 24 féle szín, Cikkszám: 255201</t>
  </si>
  <si>
    <t>39-001-021.2.2-0120021</t>
  </si>
  <si>
    <t>39-003-001.2.2.1.1-0120012</t>
  </si>
  <si>
    <t>42-000-002.1</t>
  </si>
  <si>
    <t>Lapburkolatok bontása, padlóburkolat bármely méretű kőagyag, mozaik vagy tört mozaik (NOVA) lapból</t>
  </si>
  <si>
    <t>42-011-002.1.1.1-0215098</t>
  </si>
  <si>
    <t>42-011-002.1.1.4.1-0215096</t>
  </si>
  <si>
    <t>42-012-001.1.1.1.1.3-0212004</t>
  </si>
  <si>
    <t>42-022-001.1.1.2.1.1-0212004</t>
  </si>
  <si>
    <t>42-022-002.1.2.1.1-0212004</t>
  </si>
  <si>
    <t>43-000-001</t>
  </si>
  <si>
    <t>Függőereszcsatorna bontása, 50 cm kiterített szélességig</t>
  </si>
  <si>
    <t>43-000-005</t>
  </si>
  <si>
    <t>Lefolyó csatorna bontása 50 cm kiterített szélességig</t>
  </si>
  <si>
    <t>43-001-001.1.5.1.2-0992045</t>
  </si>
  <si>
    <t>Táblás fedések; Fémlemez fedés táblalemezből előkorcolt síklemezes kivitelben, profilok bepattintós illesztésével, alsó korc melletti csavaros rögzítéssel, színes műanyagbevonatú</t>
  </si>
  <si>
    <t>horganyzott acéllemezből LINDAB Seamline L-SRP 38 Click előkorcolt tetőprofil védőfóliával, tűzihorganyzott acél + Classic bevonat, standard színben</t>
  </si>
  <si>
    <t>43-001-001.7-0990491</t>
  </si>
  <si>
    <t>Táblás fedések; Táblalemezes fémlemezfedéshez alátéthéjazat kialakítása LINDAB LTF-135 háromrétegű páraáteresztő tetőfólia, 1,5x50 m, szürke</t>
  </si>
  <si>
    <t>43-002-001.2-0144002</t>
  </si>
  <si>
    <t>Függőereszcsatorna szerelése, félkörszelvényű, bármilyen kiterített szélességben, színes műanyagbevonatú horganyzott acéllemezből LINDAB Rainline R 125 félkörszelvényű függő</t>
  </si>
  <si>
    <t>ereszcsatorna, horganyzott acél + Elite bevonat, standard színben</t>
  </si>
  <si>
    <t>43-002-011.2-0144012</t>
  </si>
  <si>
    <t>Lefolyócső szerelése kör keresztmetszettel, bármilyen kiterített szélességgel, színes műanyagbevonatú horganyzott acéllemezből LINDAB Rainline SRÖR 87 körszelvényű lefolyócső egyik</t>
  </si>
  <si>
    <t>végén szűkítve, horganyzott acél + Elite bevonat, standard színben</t>
  </si>
  <si>
    <t>43-003-001.1.2.1-0993246</t>
  </si>
  <si>
    <t>Ereszszegély szerelése keményhéjalású tetőhöz, színes műanyagbevonatú horganyzott acéllemezből, 40 cm kiterített szélességig LINDAB Seamline FOP szegély tűzihorganyzott acél +</t>
  </si>
  <si>
    <t>Classic bevonat, standard színben, 0,5 mm vtg., kiterített szélesség: 201-250 mm</t>
  </si>
  <si>
    <t>43-003-002.2.2-0993249</t>
  </si>
  <si>
    <t>Oromszegély szerelése, színes műanyagbevonatú horganyzott acéllemezből, 40 cm kiterített szélességgel LINDAB Seamline FOP szegély tűzihorganyzott acél + Classic bevonat, standard</t>
  </si>
  <si>
    <t>színben, 0,5 mm vtg., kiterített szélesség: 351-400 mm</t>
  </si>
  <si>
    <t>43-003-004.1.2.1-0993248</t>
  </si>
  <si>
    <t>Falszegély szerelése keményhéjalású tetőhöz, színes műanyagbevonatú horganyzott acéllemezből, 33 cm kiterített szélességig LINDAB Seamline FOP szegély tűzihorganyzott acél +</t>
  </si>
  <si>
    <t>Classic bevonat, standard színben, 0,5 mm vtg., kiterített szélesség: 301-350 mm</t>
  </si>
  <si>
    <t>43-003-008.2.1-0993247</t>
  </si>
  <si>
    <t>standard színben, 0,5 mm vtg., kiterített szélesség: 251-300 mm</t>
  </si>
  <si>
    <t>44-000-001.1</t>
  </si>
  <si>
    <t>44-000-001.2</t>
  </si>
  <si>
    <t>44-000-001.3</t>
  </si>
  <si>
    <t>44-005-002</t>
  </si>
  <si>
    <t>WC elő- és oldalfal elhelyezése, LTT melanin rendszer, 150x210 cm, 1 db 60x200 cm ajtóval</t>
  </si>
  <si>
    <t>44-011-001.1.2-0167498</t>
  </si>
  <si>
    <t>Műanyag kültéri nyílászárók elhelyezése előre kihagyott falnyílásba, hőszigetelt, fokozott légzárású bejárati ajtó, (szerelvényezve, finom beállítással), 100x204 cm</t>
  </si>
  <si>
    <t>44-011-001.1.2-0167499</t>
  </si>
  <si>
    <t>Műanyag kültéri nyílászárók elhelyezése előre kihagyott falnyílásba, hőszigetelt, fokozott légzárású bejárati ajtó, (szerelvényezve, finom beállítással), 100x210 cm</t>
  </si>
  <si>
    <t>44-011-001.1.2-0167500</t>
  </si>
  <si>
    <t>Műanyag kültéri nyílászárók elhelyezése előre kihagyott falnyílásba, hőszigetelt, fokozott légzárású bejárati ajtó, (szerelvényezve, finom beállítással), 136x210 cm</t>
  </si>
  <si>
    <t>44-011-001.1.2-0167501</t>
  </si>
  <si>
    <t>Műanyag kültéri nyílászárók elhelyezése előre kihagyott falnyílásba, hőszigetelt, fokozott légzárású bejárati ajtó, (szerelvényezve, finom beállítással), 199x205 cm</t>
  </si>
  <si>
    <t>44-011-001.1.2-0167502</t>
  </si>
  <si>
    <t>Műanyag kültéri nyílászárók elhelyezése előre kihagyott falnyílásba, hőszigetelt, fokozott légzárású bejárati ajtó, (szerelvényezve, finom beállítással), 205x235 cm</t>
  </si>
  <si>
    <t>44-012-001.1.2.7.1-0222361</t>
  </si>
  <si>
    <t>Műanyag kültéri nyílászárók, hőszigetelt, fokozott légzárású ablak elhelyezése (szerelvényezve, finombeállítással), műanyag belső ablakkönyöklővel, rovarhálóval 50x70 cm</t>
  </si>
  <si>
    <t>44-012-001.1.2.7.1-0222362</t>
  </si>
  <si>
    <t>Műanyag kültéri nyílászárók, hőszigetelt, fokozott légzárású ablak elhelyezése (szerelvényezve, finombeállítással), műanyag belső ablakkönyöklővel, rovarhálóval 60x60 cm</t>
  </si>
  <si>
    <t>44-012-001.1.2.7.1-0222363</t>
  </si>
  <si>
    <t>Műanyag kültéri nyílászárók, hőszigetelt, fokozott légzárású ablak elhelyezése (szerelvényezve, finombeállítással), műanyag belső ablakkönyöklővel, rovarhálóval 205x150 cm</t>
  </si>
  <si>
    <t>44-012-001.1.2.7.1-0222364</t>
  </si>
  <si>
    <t>Műanyag kültéri nyílászárók, hőszigetelt, fokozott légzárású ablak elhelyezése (szerelvényezve, finombeállítással), műanyag belső ablakkönyöklővel, rovarhálóval 119x319 cm</t>
  </si>
  <si>
    <t>44-027-002.2-0461161</t>
  </si>
  <si>
    <t>Táblák felszerelése, helyiségtérkép</t>
  </si>
  <si>
    <t>44-027-002.2-0461162</t>
  </si>
  <si>
    <t>Táblák felszerelése, helyiségeket jelölő</t>
  </si>
  <si>
    <t>45-000-001.1.3</t>
  </si>
  <si>
    <t>45-001-001.1.3.1-0134011</t>
  </si>
  <si>
    <t>45-001-001.1.3.1-0134012</t>
  </si>
  <si>
    <t>45-001-001.1.3.1-0134014</t>
  </si>
  <si>
    <t>45-001-001.1.3.1-0134015</t>
  </si>
  <si>
    <t>45-001-001.1.3.1-0134016</t>
  </si>
  <si>
    <t>45-001-002.2.1-0134120</t>
  </si>
  <si>
    <t>45-001-002.2.1-0134721</t>
  </si>
  <si>
    <t>45-001-002.2.1-0134722</t>
  </si>
  <si>
    <t>45-001-002.2.1-0134727</t>
  </si>
  <si>
    <t>45-001-002.2.1-0134729</t>
  </si>
  <si>
    <t>45-001-003.1-0134752</t>
  </si>
  <si>
    <t>Kiegészítő szerelvények elhelyezése beltéri ajtólapokhoz Alu körcímkés kilincsgarnitúra, BB vagy PZ előkészítéssel</t>
  </si>
  <si>
    <t>45-001-003.1-0134753</t>
  </si>
  <si>
    <t>Kiegészítő szerelvények elhelyezése beltéri ajtólapokhoz Alu körcímkés WC kilincsgarnitúra</t>
  </si>
  <si>
    <t>45-004-002-0180301</t>
  </si>
  <si>
    <t>Rámpakorlát elhelyezése, két soros, festett csőkorlát</t>
  </si>
  <si>
    <t>45-004-008.1-0180402</t>
  </si>
  <si>
    <t>Lábtörlőrács, taposórács elhelyezése véséssel és betonozással, 3,00 m kerületig Felnyitható lábrács, Z acél kerettel 800x400 mm</t>
  </si>
  <si>
    <t>45-550-001</t>
  </si>
  <si>
    <t>Acéltalp 12/12 oszlopokhoz</t>
  </si>
  <si>
    <t>47-000-001.2.1.1</t>
  </si>
  <si>
    <t>Belső festéseknél felület előkészítése, részmunkák; többrétegű enyves festék lekaparása és lemosása, bármilyen padozatú helyiségben, tagolatlan felületen</t>
  </si>
  <si>
    <t>100 m2</t>
  </si>
  <si>
    <t>47-000-001.21.2.1.1.1-0150145</t>
  </si>
  <si>
    <t>Belső festéseknél felület előkészítése, részmunkák; glettelés, műanyag kötőanyagú glettel (simítótapasszal), bármilyen padozatú helyiségben, tagolatlan felületen Deko simítótapasz</t>
  </si>
  <si>
    <t>47-000-004.1.4</t>
  </si>
  <si>
    <t>Acélfelületek mázolásának előkészítő és részmunkái; felület átcsiszolása</t>
  </si>
  <si>
    <t>47-000-007.2.2.1-0152801</t>
  </si>
  <si>
    <t>Fafelületek mázolásának előkészítő és részmunkái; fafelület beeresztő alapozása egy rétegben, oldószeres alapozóval, tagolatlan felületen Sadolin Base alapozó, EAN: 5903525369254</t>
  </si>
  <si>
    <t>47-011-015.1.1.1-0151322</t>
  </si>
  <si>
    <t>47-021-012.3.1-0143622</t>
  </si>
  <si>
    <t>Korróziógátló alapozás rácson, korláton, kerítésen, sodronyhálón, műgyanta kötőanyagú, oldószertartalmú festékkel Supralux Tiszakorr vas- és könnyűfém alapozó, vörös, EAN:</t>
  </si>
  <si>
    <t>47-021-021.3.1-0130711</t>
  </si>
  <si>
    <t>Acélfelületek közbenső festése rácson, korláton, kerítésen, sodronyhálón műgyanta kötőanyagú, oldószeres festékkel Trinát alapozófesték, szürke 200, EAN: 5995061765317</t>
  </si>
  <si>
    <t>47-021-031.3.1-0130411</t>
  </si>
  <si>
    <t>Acélfelületek átvonó festése rácson, korláton, kerítésen, sodronyhálón műgyanta kötőanyagú, oldószeres festékkel Trinát magasfényű zománcfesték, krém 420, EAN: 5995061120611</t>
  </si>
  <si>
    <t>47-031-003.12.2.1-0418751</t>
  </si>
  <si>
    <t>Külső fafelületek lazúrozása, gyalult felületen, oldószeres lazúrral, két rétegben, tagolatlan felületen Revco Wood-Line falazúr, natúr</t>
  </si>
  <si>
    <t>48-002-001.1.1.1.1-0211021</t>
  </si>
  <si>
    <t>48-002-001.3.1.1-0118014</t>
  </si>
  <si>
    <t>48-007-001.1.1-0112060</t>
  </si>
  <si>
    <t>48-007-011.1.1.1-0113048</t>
  </si>
  <si>
    <t>48-007-056.1.3.1-0113544</t>
  </si>
  <si>
    <t>48-010-001.1.2.1-0113302</t>
  </si>
  <si>
    <t>48-010-001.1.2.1-0113310</t>
  </si>
  <si>
    <t>48-010-001.3.1.1-0118007</t>
  </si>
  <si>
    <t>61-003-002.3-0710020</t>
  </si>
  <si>
    <t>Telepen kevert hidraulikus vagy vegyes kötőanyagú stabilizált réteg készítése, 2,00 m sávszélességig, CKt-2 vagy CTt-2 jelű keverékből CTt-2 jelű, cement kötőanyagú talaj, Gy-R40</t>
  </si>
  <si>
    <t>(70/100) bitumenemulzió (új név: C 40 B1)</t>
  </si>
  <si>
    <t>62-001-002.1</t>
  </si>
  <si>
    <t>Nagykő, járdakő, betonkocka burkolat bontása, homokos kavicságyazattal</t>
  </si>
  <si>
    <t>62-002-001.4.1-0610151</t>
  </si>
  <si>
    <t>62-003-051.2-0618312</t>
  </si>
  <si>
    <t>Térburkolat készítése rendszerkövekből 6 cm-es vastagsággal, 10x10x6 - 40x40x6 cm közötti méretekben Meglévő térburkolat visszaépítése, zúzalék ágyazatra</t>
  </si>
  <si>
    <t>62-003-051.2-0618313</t>
  </si>
  <si>
    <t>Térburkolat készítése rendszerkövekből 6 cm-es vastagsággal, 10x10x6 - 40x40x6 cm közötti méretekben Meglévővel azonos térburkolat, zúzalék ágyazatra</t>
  </si>
  <si>
    <t>62-003-051.2-0618314</t>
  </si>
  <si>
    <t>Térburkolat készítése rendszerkövekből 6 cm-es vastagsággal, 10x10x6 - 40x40x6 cm közötti méretekben Meglévővel azonos térburkolat, ragasztva</t>
  </si>
  <si>
    <t>68-003-001.1.2-0020282</t>
  </si>
  <si>
    <t>Mozgássérült parkolójel felfestése</t>
  </si>
  <si>
    <t>68-005-004-0010001</t>
  </si>
  <si>
    <t>Parkolót jelző tábla elhelyezése mozgássérült jel kiegészítő táblával, oszloppal, beton alapozással együtt</t>
  </si>
  <si>
    <r>
      <t>Munkaárok földkiemelése közmű nélküli területen, gépi erővel, kiegészítő kézi munkával, bármely konzisztenciájú, I-IV. oszt. talajban, dúcolás nélkül, 3,0 m</t>
    </r>
    <r>
      <rPr>
        <vertAlign val="superscript"/>
        <sz val="12"/>
        <color indexed="8"/>
        <rFont val="Times New Roman"/>
        <family val="1"/>
        <charset val="238"/>
      </rPr>
      <t>2</t>
    </r>
    <r>
      <rPr>
        <sz val="12"/>
        <color indexed="8"/>
        <rFont val="Times New Roman"/>
        <family val="1"/>
        <charset val="238"/>
      </rPr>
      <t xml:space="preserve"> szelvényig</t>
    </r>
  </si>
  <si>
    <r>
      <t>Munkagödör földkiemelése épületek és műtárgyak helyén bármely konzisztenciájú, I-IV. oszt. talajban, gépi erővel, kiegészítő kézi munkával, alapterület: 10,01-50,0 m</t>
    </r>
    <r>
      <rPr>
        <vertAlign val="superscript"/>
        <sz val="12"/>
        <color indexed="8"/>
        <rFont val="Times New Roman"/>
        <family val="1"/>
        <charset val="238"/>
      </rPr>
      <t>2</t>
    </r>
    <r>
      <rPr>
        <sz val="12"/>
        <color indexed="8"/>
        <rFont val="Times New Roman"/>
        <family val="1"/>
        <charset val="238"/>
      </rPr>
      <t xml:space="preserve"> között,</t>
    </r>
  </si>
  <si>
    <r>
      <t>Építési törmelék konténeres elszállítása, lerakása, lerakóhelyi díjjal, 4,0 m</t>
    </r>
    <r>
      <rPr>
        <vertAlign val="superscript"/>
        <sz val="12"/>
        <color indexed="8"/>
        <rFont val="Times New Roman"/>
        <family val="1"/>
        <charset val="238"/>
      </rPr>
      <t>3</t>
    </r>
    <r>
      <rPr>
        <sz val="12"/>
        <color indexed="8"/>
        <rFont val="Times New Roman"/>
        <family val="1"/>
        <charset val="238"/>
      </rPr>
      <t>-es konténerbe</t>
    </r>
  </si>
  <si>
    <r>
      <t>Vasbeton sáv-, talp-, lemez- vagy gerendaalap készítése helyszínen kevert .....minőségű betonból C20/25 - X0v(H) képlékeny kavicsbeton keverék CEM 32,5 pc. D</t>
    </r>
    <r>
      <rPr>
        <vertAlign val="subscript"/>
        <sz val="12"/>
        <color indexed="8"/>
        <rFont val="Times New Roman"/>
        <family val="1"/>
        <charset val="238"/>
      </rPr>
      <t>max</t>
    </r>
    <r>
      <rPr>
        <sz val="12"/>
        <color indexed="8"/>
        <rFont val="Times New Roman"/>
        <family val="1"/>
        <charset val="238"/>
      </rPr>
      <t xml:space="preserve"> = 16 mm, m = 6</t>
    </r>
  </si>
  <si>
    <r>
      <t>vibrátoros tömörítéssel, 12 cm vastagság felett C20/25 - X0v(H) képlékeny kavicsbeton keverék CEM 32,5 pc. D</t>
    </r>
    <r>
      <rPr>
        <vertAlign val="subscript"/>
        <sz val="12"/>
        <color indexed="8"/>
        <rFont val="Times New Roman"/>
        <family val="1"/>
        <charset val="238"/>
      </rPr>
      <t>max</t>
    </r>
    <r>
      <rPr>
        <sz val="12"/>
        <color indexed="8"/>
        <rFont val="Times New Roman"/>
        <family val="1"/>
        <charset val="238"/>
      </rPr>
      <t xml:space="preserve"> = 16 mm, m = 6,6 finomsági modulussal</t>
    </r>
  </si>
  <si>
    <r>
      <t>vibrátoros tömörítéssel C20/25 - X0v(H) képlékeny kavicsbeton keverék CEM 32,5 pc. D</t>
    </r>
    <r>
      <rPr>
        <vertAlign val="subscript"/>
        <sz val="12"/>
        <color indexed="8"/>
        <rFont val="Times New Roman"/>
        <family val="1"/>
        <charset val="238"/>
      </rPr>
      <t>max</t>
    </r>
    <r>
      <rPr>
        <sz val="12"/>
        <color indexed="8"/>
        <rFont val="Times New Roman"/>
        <family val="1"/>
        <charset val="238"/>
      </rPr>
      <t xml:space="preserve"> = 16 mm, m = 6,6 finomsági modulussal</t>
    </r>
  </si>
  <si>
    <r>
      <t>osztályú,kissé képlékeny konzisztenciájú betonból, 10 cm vastagságig, mellvéden, kerítésen és egyéb helyen C16/20 - X0b(H) kissé képlékeny kavicsbeton keverék CEM 42,5 pc. D</t>
    </r>
    <r>
      <rPr>
        <vertAlign val="subscript"/>
        <sz val="12"/>
        <color indexed="8"/>
        <rFont val="Times New Roman"/>
        <family val="1"/>
        <charset val="238"/>
      </rPr>
      <t>max</t>
    </r>
  </si>
  <si>
    <r>
      <t>Fa tetőszerkezetek bármely rendszerben faragott (fűrészelt) fából, 0,037-0,042 m</t>
    </r>
    <r>
      <rPr>
        <vertAlign val="superscript"/>
        <sz val="12"/>
        <color indexed="8"/>
        <rFont val="Times New Roman"/>
        <family val="1"/>
        <charset val="238"/>
      </rPr>
      <t>3</t>
    </r>
    <r>
      <rPr>
        <sz val="12"/>
        <color indexed="8"/>
        <rFont val="Times New Roman"/>
        <family val="1"/>
        <charset val="238"/>
      </rPr>
      <t>/m</t>
    </r>
    <r>
      <rPr>
        <vertAlign val="superscript"/>
        <sz val="12"/>
        <color indexed="8"/>
        <rFont val="Times New Roman"/>
        <family val="1"/>
        <charset val="238"/>
      </rPr>
      <t>2</t>
    </r>
    <r>
      <rPr>
        <sz val="12"/>
        <color indexed="8"/>
        <rFont val="Times New Roman"/>
        <family val="1"/>
        <charset val="238"/>
      </rPr>
      <t xml:space="preserve"> bedolgozott famennyiség között Fűrészelt gerenda 150x200-300x300 mm 3-6.5 m I.o</t>
    </r>
  </si>
  <si>
    <r>
      <t>Fa vagy műanyag nyílászáró szerkezetek bontása, ajtó, ablak vagy kapu, 2,00 m</t>
    </r>
    <r>
      <rPr>
        <vertAlign val="superscript"/>
        <sz val="12"/>
        <color indexed="8"/>
        <rFont val="Times New Roman"/>
        <family val="1"/>
        <charset val="238"/>
      </rPr>
      <t>2</t>
    </r>
    <r>
      <rPr>
        <sz val="12"/>
        <color indexed="8"/>
        <rFont val="Times New Roman"/>
        <family val="1"/>
        <charset val="238"/>
      </rPr>
      <t>-ig</t>
    </r>
  </si>
  <si>
    <r>
      <t>m</t>
    </r>
    <r>
      <rPr>
        <vertAlign val="superscript"/>
        <sz val="12"/>
        <color indexed="8"/>
        <rFont val="Times New Roman"/>
        <family val="1"/>
        <charset val="238"/>
      </rPr>
      <t>2</t>
    </r>
  </si>
  <si>
    <r>
      <t>Fa vagy műanyag nyílászáró szerkezetek bontása, ajtó, ablak vagy kapu, 2,01-4,00 m</t>
    </r>
    <r>
      <rPr>
        <vertAlign val="superscript"/>
        <sz val="12"/>
        <color indexed="8"/>
        <rFont val="Times New Roman"/>
        <family val="1"/>
        <charset val="238"/>
      </rPr>
      <t>2</t>
    </r>
    <r>
      <rPr>
        <sz val="12"/>
        <color indexed="8"/>
        <rFont val="Times New Roman"/>
        <family val="1"/>
        <charset val="238"/>
      </rPr>
      <t xml:space="preserve"> között</t>
    </r>
  </si>
  <si>
    <r>
      <t>Fa vagy műanyag nyílászáró szerkezetek bontása, ajtó, ablak vagy kapu, 4,01-6,00 m</t>
    </r>
    <r>
      <rPr>
        <vertAlign val="superscript"/>
        <sz val="12"/>
        <color indexed="8"/>
        <rFont val="Times New Roman"/>
        <family val="1"/>
        <charset val="238"/>
      </rPr>
      <t>2</t>
    </r>
    <r>
      <rPr>
        <sz val="12"/>
        <color indexed="8"/>
        <rFont val="Times New Roman"/>
        <family val="1"/>
        <charset val="238"/>
      </rPr>
      <t xml:space="preserve"> között</t>
    </r>
  </si>
  <si>
    <r>
      <t>Fém nyílászáró szerkezetek bontása, ajtó, ablak, kapu, 2,01 m</t>
    </r>
    <r>
      <rPr>
        <vertAlign val="superscript"/>
        <sz val="12"/>
        <color indexed="8"/>
        <rFont val="Times New Roman"/>
        <family val="1"/>
        <charset val="238"/>
      </rPr>
      <t>2</t>
    </r>
    <r>
      <rPr>
        <sz val="12"/>
        <color indexed="8"/>
        <rFont val="Times New Roman"/>
        <family val="1"/>
        <charset val="238"/>
      </rPr>
      <t xml:space="preserve"> felület felett</t>
    </r>
  </si>
  <si>
    <t>Összesen nettó:</t>
  </si>
  <si>
    <t>ÁFA 27%:</t>
  </si>
  <si>
    <t>Mindösszesen bruttó:</t>
  </si>
  <si>
    <t>43-002-011.2-0144013</t>
  </si>
  <si>
    <t>43-002-001.2-0144003</t>
  </si>
  <si>
    <t xml:space="preserve">Név :                                  </t>
  </si>
  <si>
    <t xml:space="preserve">                                       </t>
  </si>
  <si>
    <t xml:space="preserve">Cím :                                  </t>
  </si>
  <si>
    <t xml:space="preserve">A munka leírása:                       </t>
  </si>
  <si>
    <t>FŐÖSSZESÍTŐ</t>
  </si>
  <si>
    <t xml:space="preserve">                                                                              </t>
  </si>
  <si>
    <t>Költségvetés főösszesítő</t>
  </si>
  <si>
    <t>Építmény megnevezése</t>
  </si>
  <si>
    <t>Anyagköltség</t>
  </si>
  <si>
    <t>Díjköltség</t>
  </si>
  <si>
    <t>Anyag és díj összesen nettó:</t>
  </si>
  <si>
    <t>Mindösszesen nettó:</t>
  </si>
  <si>
    <t>ÁFA</t>
  </si>
  <si>
    <t>Rámparendszer</t>
  </si>
  <si>
    <t>Előtető</t>
  </si>
  <si>
    <t>Földszinti belső felújítás</t>
  </si>
  <si>
    <t>Födém hőszigetelése</t>
  </si>
  <si>
    <t>Egészségügyi Központ fejlesztése
Nagyrozvágyon 2016 Rámarendszer</t>
  </si>
  <si>
    <r>
      <t>Építési törmelék konténeres elszállítása, lerakása, lerakóhelyi díjjal, 4,0 m</t>
    </r>
    <r>
      <rPr>
        <vertAlign val="superscript"/>
        <sz val="12"/>
        <rFont val="Times New Roman"/>
        <family val="1"/>
        <charset val="238"/>
      </rPr>
      <t>3</t>
    </r>
    <r>
      <rPr>
        <sz val="12"/>
        <rFont val="Times New Roman"/>
        <family val="1"/>
        <charset val="238"/>
      </rPr>
      <t>-es konténerbe</t>
    </r>
  </si>
  <si>
    <t>Cseppentő lemez szegély erlélyen színes műanyagbevonatú horganyzott acéllemezből, 50 cm kiterített szélességig LINDAB Seamline FOP szegély tűzihorganyzott acél + Classic bevonat,</t>
  </si>
  <si>
    <t>Egészségügyi Központ fejlesztése
Nagyrozvágyon 2016 Előtető</t>
  </si>
  <si>
    <t>Vakolatjavítás
oldalfalon, tégla-, beton-, kőfelületen vagy építőlemezen,a meglazult, sérült vakolat előzetes leverésével,
hiánypótlás 5-25% között
Hvb8-mc, beltéri, vakoló cementes mészhabarcs mészpéppel</t>
  </si>
  <si>
    <t>36-090-001.1.2-0550040</t>
  </si>
  <si>
    <t>Homlokzat felújítás és korszrűsítés</t>
  </si>
  <si>
    <t>Egészségügyi Központ fejlesztése
Nagyrozvágyon 2016 Belső felújítások</t>
  </si>
  <si>
    <t>Egészségügyi Központ fejlesztése
Nagyrozvágyon 2016 Térburkolatok</t>
  </si>
  <si>
    <t>Egészségügyi Központ fejlesztése
Nagyrozvágyon 2016 Járdák</t>
  </si>
  <si>
    <t>Térburkolatok</t>
  </si>
  <si>
    <t>Járdák</t>
  </si>
  <si>
    <t>Egészségügyi Központ fejlesztése
Nagyrozvágyon 2016 Födém hőszigetelés</t>
  </si>
  <si>
    <t>c</t>
  </si>
  <si>
    <t>3965 Nagyrozvágy, Fő utca 31.</t>
  </si>
  <si>
    <t xml:space="preserve">Nagyrozvágy Község Önkormányzata
</t>
  </si>
  <si>
    <t xml:space="preserve">3965 Nagyrozvágy, Fő út, 
Hrsz.: 55/1 </t>
  </si>
  <si>
    <t>Egészségügyi Központ fejlesztése
Nagyrozvágyon 2016 Homlokzatfelújítás és korszerűsítés</t>
  </si>
  <si>
    <t>Beltéri ajtótok elhelyezése, Jobbos/Balos Craft Master falcolt ajtólaphoz  625x2000-2000x2125 mm</t>
  </si>
  <si>
    <t>Vízszerelés</t>
  </si>
  <si>
    <t>Fűtésszerelés</t>
  </si>
  <si>
    <t>Gázszerelés</t>
  </si>
  <si>
    <t>Villanyszerelési munkák - megújuló</t>
  </si>
  <si>
    <t>82 Épületgépészeti szerelvények és berendezések szerelése</t>
  </si>
  <si>
    <t>82-004-1.3-0353214</t>
  </si>
  <si>
    <t>Elektromos melegvíztermelő és tároló berendezés elhelyezése, tartozékokkal, szerelvényekkel, vízoldali bekötéssel, elektromos bekötés nélkül, 80,01- 200 liter között HAJDU Z - 120 EK-1 zártrendszerű elektromos forróvíztároló, fali függőleges kivitelű, 120 literes tűzzománcozott acél tartállyal, aktív anódos védelemmel, kombinált biztonsági szeleppel, 1,8 kW elektromos teljesítmény, Csz.: 2112015113</t>
  </si>
  <si>
    <t>82-009-1.2-0344201</t>
  </si>
  <si>
    <t>Falikút, kiöntő vagy mosóvályú elhelyezése és bekötése, fali kiöntő, szifon (bűzelzáró) és tartozékok nélkül, acéllemezből vagy öntöttvasból B&amp;K fali kiöntő mélyhúzott 460x340x200 mm-es medence,hátfal, kivehető vödörtartó ráccsal, rozsdamentes acél, matt, (leeresztőszelep,szifon nélkül), Cikkszám: BKH4400141</t>
  </si>
  <si>
    <t>82-009-5.1-0112641</t>
  </si>
  <si>
    <t>Mosdó vagy mosómedence berendezés elhelyezése és bekötése, kifolyószelep, bűzelzáró és sarokszelep nélkül, falra szerelhető porcelán kivitelben (komplett) BÁZIS porcelán mosdó 60 cm, 3 csaplyukkal, fúrt, 4196 71 01, fehér</t>
  </si>
  <si>
    <t>82-009-5.1-0118001</t>
  </si>
  <si>
    <t>Mosdó vagy mosómedence berendezés elhelyezése és bekötése, kifolyószelep, bűzelzáró és sarokszelep nélkül, falra szerelhető porcelán kivitelben (komplett) B&amp;K porcelán mosdó mozgáskorlátozottak részére döntőberendezéssel 675x570 mm, Cikkszám: TH410AI</t>
  </si>
  <si>
    <t>82-009-11.1.1.2-0110231</t>
  </si>
  <si>
    <t>WC csésze elhelyezése és bekötése, öblítőtartály, sarokszelep, WC ülőke,  nyomógomb nélkül, porcelánból, alsókifolyású, mélyöblítésű kivitelben ALFÖLDI/BÁZIS porcelán mélyöblítésű WC csésze, 6 l alsó kifolyású, fehér, Kód: 4033 00 01</t>
  </si>
  <si>
    <t>82-009-11.1.1.2-0118011</t>
  </si>
  <si>
    <t>WC csésze elhelyezése és bekötése, öblítőtartály, sarokszelep, WC ülőke,  nyomógomb nélkül, porcelánból, alsókifolyású, mélyöblítésű kivitelben B&amp;K porcelán WC-kagyló mozgáskorlátozottak részére, padlón álló, alsó kifolyással, Cikkszám: TH420I</t>
  </si>
  <si>
    <t>82-009-12.1-0117096</t>
  </si>
  <si>
    <t>WC-csésze kiegészítő szerelvényeinek elhelyezése, WC-ülőke Alföldi WC-ülőke, 8780 95 01, fehér</t>
  </si>
  <si>
    <t>82-009-12.1-0337793</t>
  </si>
  <si>
    <t>WC-csésze kiegészítő szerelvényeinek elhelyezése, WC-ülőke KOLO Nova Pro Bez Barier WC ülőke mozgáskorlátozottak számára, kemény, Duroplaszt, fém zsanérral, Cikkszám: 60114000</t>
  </si>
  <si>
    <t>82-009-12.2.1-0135121</t>
  </si>
  <si>
    <t>WC-csésze kiegészítő szerelvényeinek elhelyezése, WC csatlakozó, alsó kifolyású WC-hez HL200/1, Lágy PE WC-csatlakozó elfordítható excenterrel (0-20mm) és többrészes DN110 ajakos tömítéssel, fehér</t>
  </si>
  <si>
    <t>82-009-13.1-0337711</t>
  </si>
  <si>
    <t>WC öblítőtartály felszerelése és bekötése, falsík elé szerelhető, műanyag GEBERIT AP116plus alacsonyra szerelhető falon kívüli öblítőtartály, tablettázható, alpin fehér, Cikkszám: 136.444.11.1</t>
  </si>
  <si>
    <t>82-009-15.1.1-0337792</t>
  </si>
  <si>
    <t>Vizelde vagy piszoár berendezés elhelyezése, öblítőszelep, sarokszelep és bűzelzáró nélkül, porcelán, falra szerelhető vizelde KOLO Nova Pro Felix vizelde, hátsó bekötésű, hátsó kifolyású, Cikkszám: 26000000</t>
  </si>
  <si>
    <t>82-009-16.2.1-0326112</t>
  </si>
  <si>
    <t>Vizelde kiegészítő elemei, öblítőszelep, nyomógombos SCHELL BASIC falon kívüli vizeldeöblítő szelep, 1-6 l között állítható öblítési mennyiséggel, előszűrővel, automatikus kiegyenlítő furat tisztítóval, 0,8-5,0 bar víznyomás között, 1/2" króm fali csatlakozással, belső csatlakozással a csészéhez, króm, Csz.: 02 476 06 99</t>
  </si>
  <si>
    <t>82-009-17.1-0110162</t>
  </si>
  <si>
    <t>Berendezési tárgyak szerelvényeinek felszerelése, sarokszelep szerelés MOFÉM sárgaréz sarokszelep 1/2"-3/8" sárgaréz, krómozott, 10 bar, Kód: 163-0006-00</t>
  </si>
  <si>
    <t>82-009-18.2-0318814</t>
  </si>
  <si>
    <t>Berendezési tárgyak szerelvényeinek felszerelése, fali kifolyószelep szerelés MOFÉM kifolyószelep, perlátorral, 1/2", dizájn kivitel, kód: 162-0035-07</t>
  </si>
  <si>
    <t>82-009-19.8.1-0325148</t>
  </si>
  <si>
    <t>Csaptelepek és szerelvényeinek felszerelése, orvosi és speciális csaptelepek, mosdócsaptelep Mofém egykaros fali orvosi mosdócsaptelep, króm színben, 200 mm hosszú karral, Csz: UH00237</t>
  </si>
  <si>
    <t>82-009-31.1.1-0135012</t>
  </si>
  <si>
    <t>Vizes berendezési tárgyak bűzelzáróinak felszerelése, falikúthoz-mosogatóhoz DN 40 HL126/50, Helytakarékos (hátfalra fektethető) konyhai szifon szerelési hiba kiküszöbölésére is, 6/4" összekötő csővel, visszacsapó szelepes mosógép csatlakozóval, gömbcsuklóval, DN50 kimenettel</t>
  </si>
  <si>
    <t>82-009-31.2-0135035</t>
  </si>
  <si>
    <t>Vizes berendezési tárgyak bűzelzáróinak felszerelése, mosdóhoz, bidéhez HL137, Helytakarékos (hátfalra fektethető) mosdószifon kisebb szerelési hiba kiküszöbölésére is, 5/4" összekötő csővel, kihúzható kazettával, HL137/30 jelű - DN32 kivezetéssel, rozettával. Mozgássérült mosdóhoz.</t>
  </si>
  <si>
    <t>82-009-31.2-0317127</t>
  </si>
  <si>
    <t>Vizes berendezési tárgyak bűzelzáróinak felszerelése, mosdóhoz, bidéhez Zucchetti búraszifon, 1.1/4"-os, leeresztő nélkül, Gyári kód: Z9501P</t>
  </si>
  <si>
    <t>82-009-31.5-0135010</t>
  </si>
  <si>
    <t>Vizes berendezési tárgyak bűzelzáróinak felszerelése, vizelde csészéhez HL430/40, Vizeldeszifon DN40, 0-90 fokban állítható kimenettel, vízszintes kimenetű leszívó rendszerű vizeldékhez</t>
  </si>
  <si>
    <t>82-009-32-0181105</t>
  </si>
  <si>
    <t>Mozgássérült vízellátási berendezések kiegészítő szerelvényeinek elhelyezése B&amp;K vízszintes kapaszkodó, szinterezett acél, 600 mm, fehér, Cikkszám: THM60L</t>
  </si>
  <si>
    <t>82-009-32-0181168</t>
  </si>
  <si>
    <t>Mozgássérült vízellátási berendezések kiegészítő szerelvényeinek elhelyezése B&amp;K állványra szerelt felhajlítható kapaszkodó, szinterezett acél, 600 mm, fehér, Cikkszám: TH650L</t>
  </si>
  <si>
    <t>82-009-32-0181185</t>
  </si>
  <si>
    <t>Mozgássérült vízellátási berendezések kiegészítő szerelvényeinek elhelyezése B&amp;K felhajtható kapaszkodó papírtartóval (rögzítőelemek nélkül), szinterezett acél, 800 mm, fehér, Cikkszám: TH840L</t>
  </si>
  <si>
    <t>82-016-1.1.9-0318742</t>
  </si>
  <si>
    <t>Piperetárgyak elhelyezése egy-három helyen felerősítve, WC-kefe tartóval MOFÉM Fiesta WC kefe fali tartóval, kód: 501-1080-00</t>
  </si>
  <si>
    <t>82-016-1.2.3-0220603</t>
  </si>
  <si>
    <t>Piperetárgyak elhelyezése négy vagy több helyen felerősítve, tükör, elektromos bekötés nélkül B&amp;K dönthető tükör, 600x650 mm-es, konzollal, mozgáskorlátozott felhasználók részére, Cikkszám: BKTH350</t>
  </si>
  <si>
    <t>82-016-1.2.3-0391463</t>
  </si>
  <si>
    <t>Piperetárgyak elhelyezése négy vagy több helyen felerősítve, tükör, elektromos bekötés nélkül Green Clean - Fali, rozsdamentes acél tükör, vandálbiztos, keret nélküli, Méretek: 600x400 mm, GCRM600400</t>
  </si>
  <si>
    <t>82-016-2.1-0220821</t>
  </si>
  <si>
    <t>Adagoló (szappan, tusfürdő, fertőtlenítő, kézkrém, illatosító) és tartozékainak elhelyezése, falra szerelt kivitelben B&amp;K könyökkaros kézfertőtlenítőszer adagoló, alumínium házzal, 1 literes EU flakonhoz, elöl nyitott, Cikkszám: BKH0014162</t>
  </si>
  <si>
    <t>82-016-2.1-0221005</t>
  </si>
  <si>
    <t>Adagoló (szappan, tusfürdő, fertőtlenítő, kézkrém, illatosító) és tartozékainak elhelyezése, falra szerelt kivitelben B&amp;K folyékonyszappan adagoló, rozsdamentes matt, függőleges kivitel, 1,1 literes, Cikkszám: B&amp;K CW16A</t>
  </si>
  <si>
    <t>82-016-3.1-0220753</t>
  </si>
  <si>
    <t>Papíradagolók elhelyezése falra szerelt kivitelben B&amp;K lapokból álló C és Z hajtogatású papírtörülköző tartó, rozsdamentes acél, fényes, Cikkszám: BKH0020234</t>
  </si>
  <si>
    <t>82-016-3.1-0221028</t>
  </si>
  <si>
    <t>Papíradagolók elhelyezése falra szerelt kivitelben B&amp;K toalettpapír adagoló rozsdamentes, fényes, két normál tekercshez, Cikkszám: B&amp;K M784C</t>
  </si>
  <si>
    <t>Fejezet összesen:</t>
  </si>
  <si>
    <t>81 Épületgépészeti csővezeték szerelése</t>
  </si>
  <si>
    <t>81-004-1.3.4.1.1.2.1-0329501</t>
  </si>
  <si>
    <t>Fűtési vezeték, Ötrétegű cső szerelése, PE-Xc/Al/PE-HD anyagból, préshüvelyes csőkötésekkel, cső elhelyezése csőidomok nélkül, szakaszos nyomáspróbával, falhoronyba vagy padlószerkezetbe, (horonyvésés külön tételben) DN 12 WAVIN K1 Future cső tekercsben, 16x2,00 mm, 10 bar, 95 C fok, FFC16</t>
  </si>
  <si>
    <t>81-004-1.3.4.1.1.2.4-0329504</t>
  </si>
  <si>
    <t>Fűtési vezeték, Ötrétegű cső szerelése, PE-Xc/Al/PE-HD anyagból, préshüvelyes csőkötésekkel, cső elhelyezése csőidomok nélkül, szakaszos nyomáspróbával, falhoronyba vagy padlószerkezetbe, (horonyvésés külön tételben) DN 25 WAVIN K1 Future cső 5 m-es szálban, 32x3,00 mm, 10 bar, 95 C fok, FFCS32</t>
  </si>
  <si>
    <t>81-004-1.3.4.1.2.3.4-0329602</t>
  </si>
  <si>
    <t>Fűtési vezeték, Ötrétegű cső szerelése, PE-Xc/Al/PE-HD anyagból, préshüvelyes csőkötésekkel, csőidomok elhelyezése, háromcsatlakozású csőidom, DN 25 WAVIN Tigris K1 szűkített T idom, 32x20x32 mm, FTT322032</t>
  </si>
  <si>
    <t>82-001-2.1</t>
  </si>
  <si>
    <t>Kazánházi szerelvényezés</t>
  </si>
  <si>
    <t>82-001-16.2.3-0113285</t>
  </si>
  <si>
    <t>Fűtőtest szerelvény elhelyezése külső vagy belső menettel, illetve hollandival csatlakoztatva DN 15 visszatérő elzárószelep Danfoss sarok kivitelű visszatérő csavarzat, beszabályozási, elzárási, ürítés funkcióval, 003L0143, RLV 1/2"</t>
  </si>
  <si>
    <t>82-001-16.2.5-0113236</t>
  </si>
  <si>
    <t>Fűtőtest szerelvény elhelyezése külső vagy belső menettel, illetve hollandival csatlakoztatva DN 15 termosztatikus szelep, termosztatikus szelep szett Danfoss sarok kivitelű termosztatikus szeleptest, előbeálítással, 013G4201, RA-N, k.m. 1/2"</t>
  </si>
  <si>
    <t>82-001-17.1.1-0113257</t>
  </si>
  <si>
    <t>Termosztatikus szelepfej felszerelése radiátorszelepre, KLAPP csatlakozóval rögzítve Danfoss termosztatikus fej beépített érzékelővel, rongálás ellen védett, 013G2920, RA 2920, 5-26℃</t>
  </si>
  <si>
    <t>82-012-3.2.1.4-0423461</t>
  </si>
  <si>
    <t>Acéllemez kompakt lapradiátor elhelyezése, széthordással, tartókkal, bekötéssel, 2 soros, 1600 mm-ig, 600 mm VOGEL &amp; NOOT kompakt lapradiátor 22K típus, 2-soros, 2 konvektorlemez borítással, 600x 400 mm, fűtőteljesítmény:  685 W</t>
  </si>
  <si>
    <t>82-012-3.2.1.4-0423462</t>
  </si>
  <si>
    <t>Acéllemez kompakt lapradiátor elhelyezése, széthordással, tartókkal, bekötéssel, 2 soros, 1600 mm-ig, 600 mm VOGEL &amp; NOOT kompakt lapradiátor 22K típus, 2-soros, 2 konvektorlemez borítással, 600x 520 mm, fűtőteljesítmény:  891 W</t>
  </si>
  <si>
    <t>82-012-3.2.1.4-0423463</t>
  </si>
  <si>
    <t>Acéllemez kompakt lapradiátor elhelyezése, széthordással, tartókkal, bekötéssel, 2 soros, 1600 mm-ig, 600 mm VOGEL &amp; NOOT kompakt lapradiátor 22K típus, 2-soros, 2 konvektorlemez borítással, 600x 600 mm, fűtőteljesítmény: 1028 W</t>
  </si>
  <si>
    <t>82-012-3.2.1.4-0423464</t>
  </si>
  <si>
    <t>Acéllemez kompakt lapradiátor elhelyezése, széthordással, tartókkal, bekötéssel, 2 soros, 1600 mm-ig, 600 mm VOGEL &amp; NOOT kompakt lapradiátor 22K típus, 2-soros, 2 konvektorlemez borítással, 600x 720 mm, fűtőteljesítmény: 1233 W</t>
  </si>
  <si>
    <t>82-012-3.2.1.4-0423466</t>
  </si>
  <si>
    <t>Acéllemez kompakt lapradiátor elhelyezése, széthordással, tartókkal, bekötéssel, 2 soros, 1600 mm-ig, 600 mm VOGEL &amp; NOOT kompakt lapradiátor 22K típus, 2-soros, 2 konvektorlemez borítással, 600x 920 mm, fűtőteljesítmény: 1576 W</t>
  </si>
  <si>
    <t>82-012-3.2.1.4-0423468</t>
  </si>
  <si>
    <t>Acéllemez kompakt lapradiátor elhelyezése, széthordással, tartókkal, bekötéssel, 2 soros, 1600 mm-ig, 600 mm VOGEL &amp; NOOT kompakt lapradiátor 22K típus, 2-soros, 2 konvektorlemez borítással, 600x1120 mm, fűtőteljesítmény: 1919 W</t>
  </si>
  <si>
    <t>82-012-3.2.1.4-0423471</t>
  </si>
  <si>
    <t>Acéllemez kompakt lapradiátor elhelyezése, széthordással, tartókkal, bekötéssel, 2 soros, 1600 mm-ig, 600 mm VOGEL &amp; NOOT kompakt lapradiátor 22K típus, 2-soros, 2 konvektorlemez borítással, 600x1400 mm, fűtőteljesítmény: 2398 W</t>
  </si>
  <si>
    <t>82-012-3.2.1.4-0423472</t>
  </si>
  <si>
    <t>Acéllemez kompakt lapradiátor elhelyezése, széthordással, tartókkal, bekötéssel, 2 soros, 1600 mm-ig, 600 mm VOGEL &amp; NOOT kompakt lapradiátor 22K típus, 2-soros, 2 konvektorlemez borítással, 600x1600 mm, fűtőteljesítmény: 2741 W</t>
  </si>
  <si>
    <t>82-012-3.2.2.4-0423473</t>
  </si>
  <si>
    <t>Acéllemez kompakt lapradiátor elhelyezése, széthordással, tartókkal, bekötéssel, 2 soros, 1600 mm felett, 600 mm VOGEL &amp; NOOT kompakt lapradiátor 22K típus, 2-soros, 2 konvektorlemez borítással, 600x1800 mm, fűtőteljesítmény: 3083 W</t>
  </si>
  <si>
    <t>82-012-10.2-0460330</t>
  </si>
  <si>
    <t>Fűtőtest tartószerkezetek elhelyezése, radiátor támasz (talpas vagy fali) (Dunaferr)-LUX-UNI felszerelési egységcsomag, univerzális 3 db-os</t>
  </si>
  <si>
    <t>82-012-11-0313661</t>
  </si>
  <si>
    <t>Egyéb radiátor tartozékok Radiátor felszerelő készlet, légtelenítővel, végdugóval, tartó nélkül, Cikkszám: F-SA80</t>
  </si>
  <si>
    <t>82-012-61.5.1</t>
  </si>
  <si>
    <t>Fűtőtestek le- és visszaszerelése, festés előtt illetve festés után, lapradiátor, 1 vagy 2 soros, 1600 mm-ig</t>
  </si>
  <si>
    <t>81-000-1.1.1</t>
  </si>
  <si>
    <t>Csővezetékek bontása, horganyzott vagy fekete acélcsövek tartószerkezetről, vagy padlócsatornából lángvágással, deponálással, DN 50 méretig</t>
  </si>
  <si>
    <t>81-003-1.2.1.1.1.1.3-0110013</t>
  </si>
  <si>
    <t>Gázvezeték, Fekete acélcső szerelése, hegesztett kötésekkel, cső elhelyezése szakaszos nyomáspróbával, szabadon, tartószerkezettel, csőátmérő DN 100-méretig, DN 25 Fekete acélcső A 37X 1" simavégű</t>
  </si>
  <si>
    <t>82-000-4.1.1</t>
  </si>
  <si>
    <t>Gáz- és fűtésszerelési berendezési tárgyak leszerelése, gázszerelési berendezési tárgyak gázfőző, gáztűzhely, vízmelegítő, hősugárzó, konvektor, fali fűtő</t>
  </si>
  <si>
    <t>82-003-3.2.1-0130585</t>
  </si>
  <si>
    <t>Gázmérőhely kialakítása egységes mérőkötéssel, kétcsonkú gázmérőhöz, 3; 6 m³/h teljesítményre, DN 25</t>
  </si>
  <si>
    <t>82-010-5.3.1-0352074</t>
  </si>
  <si>
    <t>82-016-15.3-0241254</t>
  </si>
  <si>
    <t>Füstgázkészletek (csövek, idomok) elhelyezése zárt égésterű, fűtési és/vagy használati melegvízkészítő kazánok részére, felszerelve, szerelőkőműves munka nélkül, 80/80, 80/110, 80/125 mm VAILLANT homlokzati égéstermék elvezetés (80/125 mm)</t>
  </si>
  <si>
    <t>82-016-15.3-0241539</t>
  </si>
  <si>
    <t>Gázterv</t>
  </si>
  <si>
    <t>82-016-15.3-0241544</t>
  </si>
  <si>
    <t>Kémény átadás-átvétel</t>
  </si>
  <si>
    <t>82-016-15.3-0241545</t>
  </si>
  <si>
    <t>TIGÁZ műszaki átadás-átvétel</t>
  </si>
  <si>
    <t>71 Villanyszerelés</t>
  </si>
  <si>
    <t>Mérőhely kialakítása, 3f mérőszekrénnyel, tetőtartóval, komplett szerelve</t>
  </si>
  <si>
    <t>egység</t>
  </si>
  <si>
    <t>Lakáselosztó szerelése, 24 modulos süllyesztett elosztó, áramvédővel, kismegszakítókkal, főkapcsolóval szerelve</t>
  </si>
  <si>
    <t>06-00-061</t>
  </si>
  <si>
    <t>Horonyvésés</t>
  </si>
  <si>
    <t>fm</t>
  </si>
  <si>
    <t>71-21-001</t>
  </si>
  <si>
    <t xml:space="preserve">Védőcsövezés horonyba </t>
  </si>
  <si>
    <t>71-02-001</t>
  </si>
  <si>
    <t xml:space="preserve">Vezetékezés MCU 1,5 rév vezeték </t>
  </si>
  <si>
    <t xml:space="preserve">Vezetékezés MCU 2,5 réz vezeték </t>
  </si>
  <si>
    <t>71-02-026</t>
  </si>
  <si>
    <t xml:space="preserve">Kábelezés MBCU 3*1,5 kábel </t>
  </si>
  <si>
    <t xml:space="preserve">Kábelezés MBCU 5*1,5 kábel </t>
  </si>
  <si>
    <t xml:space="preserve">Kábelezés MT 3*1 kábel </t>
  </si>
  <si>
    <t xml:space="preserve">Kültéri, fali lámpla 11W-os, ledes kivitelben </t>
  </si>
  <si>
    <t>fali lámpa, 11 W-os led, kerek opál búrával</t>
  </si>
  <si>
    <t xml:space="preserve">Fali lámpa, 11W-os led, kerek opál búrával </t>
  </si>
  <si>
    <t xml:space="preserve">Por- páramentes armatúra </t>
  </si>
  <si>
    <t>71-10-001</t>
  </si>
  <si>
    <t xml:space="preserve">Tükrös rácsos armatúra 2*28W-os </t>
  </si>
  <si>
    <t>71-11-021</t>
  </si>
  <si>
    <t xml:space="preserve">28W-os led fénycső </t>
  </si>
  <si>
    <t xml:space="preserve">Mozgáskorlátozott WC vészjelző szett, komplett szerelve </t>
  </si>
  <si>
    <t>71-05-001</t>
  </si>
  <si>
    <t xml:space="preserve">2+f dugalj </t>
  </si>
  <si>
    <t xml:space="preserve">Telekommunikációs alj </t>
  </si>
  <si>
    <t xml:space="preserve">Váltókapcsoló </t>
  </si>
  <si>
    <t xml:space="preserve">Leválasztó kapcsoló </t>
  </si>
  <si>
    <t>71-06-021</t>
  </si>
  <si>
    <t xml:space="preserve">Programozható szobatermosztát </t>
  </si>
  <si>
    <t>71-09-024</t>
  </si>
  <si>
    <t xml:space="preserve">Ventilátor, késleltetős </t>
  </si>
  <si>
    <t>71-06-015</t>
  </si>
  <si>
    <t xml:space="preserve">Alkonykapcsoló </t>
  </si>
  <si>
    <t>71-02-003</t>
  </si>
  <si>
    <t xml:space="preserve">MKH 10-es réz vezeték </t>
  </si>
  <si>
    <t>71-01-051</t>
  </si>
  <si>
    <t xml:space="preserve">Szerelvénydobozolás, 65-ös Mű doboz </t>
  </si>
  <si>
    <t xml:space="preserve">80-as, 100-as kötődoboz </t>
  </si>
  <si>
    <t>71-13-046</t>
  </si>
  <si>
    <t xml:space="preserve">Érintésvédelmi mérés, jegyzőkönyvkészítéssel </t>
  </si>
  <si>
    <t>m.p.</t>
  </si>
  <si>
    <t>75-061-1.1.1.4.1-0121361</t>
  </si>
  <si>
    <t>Komplett napelemes (fotovoltaikus) rendszerek telepítése, villamos hálózatra kapcsolása, mono vagy polikristályos napelemes rendszer, cseréptetőre telepítve kompletten, 1 kWp rendszer egységből építve, 5 kWp teljesítményig GreenSys Electric 1 kWp napelemes rendszer cseréptetőre kompletten (5kWp teljesítmény építésig), mely tartalmaz Solar tehnika napelem modult tetősíkból kiemelt tartószerkezeten, hálózati invertert, szolár kábel szettet és megfelelő keresztmetszetű AC oldali kábelezést védőcsőben ill. kábelcsatornában, szerelvényeket, DC és AC oldali Fatech típusú túláram és túlfeszültség védelmet.</t>
  </si>
  <si>
    <t xml:space="preserve">Gázüzemű fűtő készülék elhelyezése, víz- és gázoldali bekötése,földgázra vagy PB gázra, kondenzációs fali- vagy modulkazán 40 kW teljesítményig Saunier Duval Semiatek "A" energia osztályú fali kondenzációs üzemű gázkészülék tároló-fűtés előnykapcsolással és beépített motoros váltószeleppel, modulációs égő (pl.: 6,4-35,0 kW között, 80/60°C-os fűtési hőfoklépcsőn) elektronikus gáz/levegő szabályozással (ELGA) és rozsdamentes acélból készült kondenzációs hőcserélővel, beépített fűtési tágulási tartály (10 l), nagyhatékonyságú fűtési szivattyú (EEI&lt;0,23), mérőcsonkos indító adapter (Ø60/100mm), fűtés karbantartó csapkészlet, gázbekötő elem, tároló-töltés esetén a készülék 20%-kal magasabb teljesítményt ad le (38 kW), vezérlő-szabályozó automatikával (fűtési részterhelés beállítás, gáztípus ellenőrzés, stb.) és kezelőfelülettel, méret 720x440x338mm, tömeg 36,9kg, </t>
  </si>
  <si>
    <t>Homlokzati hőszigetelés, üvegszövetháló-erősítéssel, (mechanikai rögzítés, felületi zárás valamint kiegészítő profilok külön tételben szerepelnek), egyenes él-képzésű, normál homlokzati EPS hőszigetelő lapokkal, ragasztóporból képzett ragasztóba, tagolatlan, sík, függőleges falon AUSTROTHERM AT H80 homlokzati hőszigetelő lemez,1000x500x20 mm</t>
  </si>
  <si>
    <t>Homlokzati hőszigetelés, üvegszövetháló-erősítéssel, (mechanikai rögzítés, felületi zárás valamint kiegészítő profilok külön tételben szerepelnek), eg yenes él-képzésű, normál homlokzati EPS hőszigetelő lapokkal, ragasztóporból képzett ragasztóba, tagolatlan, sík, függőleges falon AUSTROTHERM AT H80 homlokzati hőszigetelő lemez,1000x500x100 mm</t>
  </si>
  <si>
    <t>Homlokzati hőszigetelés, üvegszövetháló-erősítéssel, (mechanikai rögzítés, felületi zárás valamint kiegészítő profilok külön tételben szerepelnek), egyenes él-képzésű, érdesített XPS hőszigetelő lapokkal, ragasztóporból képzett ragasztóba, tagolatlan, sík, függőleges falon MASTERPLAST Isomaster XPS extrudált polisztirolhab lemez, 1250x600x100 mm</t>
  </si>
  <si>
    <t>Ablak- vagy szemöldökpárkány színes műanyagbevonatú horganyzott acéllemezből, 50 cm kiterített szélességig LINDAB Seamline FOP szegély tűzihorganyzott acél + Classic bevonat, standard színben, 0,5 mm vtg., kiterített szélesség: 251-300 mm</t>
  </si>
  <si>
    <t>Falszegély szerelése keményhéjalású tetőhöz, színes műanyagbevonatú horganyzott acéllemezből, 33 cm kiterített szélességig LINDAB Seamline FOP szegély tűzihorganyzott acél + Classic bevonat, standard színben, 0,5 mm vtg., kiterített szélesség: 301-350 mm</t>
  </si>
  <si>
    <r>
      <t>Oromszegély szerelése, színes műanyagbevonatú horganyzott acéllemezből, 40 cm kiterített szélességgel LINDAB Seamline FOP szegély tűzihorganyzott acél + Classic bevona</t>
    </r>
    <r>
      <rPr>
        <sz val="12"/>
        <color theme="1"/>
        <rFont val="Times New Roman"/>
        <family val="1"/>
      </rPr>
      <t>t, standard színben, 0,5 mm vtg., kiterített szélesség: 351-400 mm</t>
    </r>
  </si>
  <si>
    <t>Ereszszegély szerelése keményhéjalású tetőhöz, színes műanyagbevonatú horganyzott acéllemezből, 40 cm kiterített szélességig LINDAB Seamline FOP szegély tűzihorganyzott acél + Classic bevonat, standard színben, 0,5 mm vtg., kiterített szélesség: 201-250 mm</t>
  </si>
  <si>
    <t>Lefolyócső szerelése kör keresztmetszettel,bármilyen kiterített szélességgel,
színes műanyagbevonatú horganyzott acéllemezből
LINDAB Rainline SRÖR 100 körszelvényű lefolyócső egyik  végén szűkítve, horganyzott acél + Elite bevonat, standard színben</t>
  </si>
  <si>
    <t>Lefolyócső szerelése kör keresztmetszettel, bármilyen kiterített szélességgel, színes műanyagbevonatú horganyzott acéllemezből LINDAB Rainline SRÖR 87 körszelvényű lefolyócső egyik végén szűkítve, horganyzott acél + Elite bevonat, standard színben</t>
  </si>
  <si>
    <t>Függőereszcsatorna szerelése, félkörszelvényű,bármilyen kiterített szélességben,
színes műanyagbevonatú horganyzott acéllemezből
LINDAB Rainline R 150 félkörszelvényű függő ereszcsatorna, horganyzott acél + Elite bevonat, standard színben</t>
  </si>
  <si>
    <t>Függőereszcsatorna szerelése, félkörszelvényű, bármilyen kiterített szélességben, színes műanyagbevonatú horganyzott acéllemezből LINDAB Rainline R 125 félkörszelvényű függő ereszcsatorna, horganyzott acél + Elite bevonat, standard színben</t>
  </si>
  <si>
    <t>Táblás fedések; Fémlemez fedés táblalemezből előkorcolt síklemezes kivitelben, profilok bepattintós illesztésével, alsó korc melletti csavaros rögzítéssel, színes műanyagbevonatú horganyzott acéllemezből LINDAB Seamline L-SRP 38 Click előkorcolt tetőprofil védőfóliával, tűzihorganyzott acél + Classic bevonat, standard színben</t>
  </si>
  <si>
    <t>Lábazati vakolatok; díszítő és lábazati műgyantás kötőanyagú vakolatréteg felhordása, kézi erővel, vödrös kiszerelésű anyagból Baumit MosaikTop (Baumit Mozaik) vakolat 2 mm-es szemcseméret, 24 féle szín, Cikkszám: 255201</t>
  </si>
  <si>
    <t>Vékonyvakolatok, színvakolatok felhordása alapozott, előkészített felületre, vödrös kiszerelésű anyagból, vizes bázisú, műgyanta kötőanyagú vékonyvakolat készítése, egy rétegben, 1,5-2,5 mm-es szemcsemérettel Baumit GranoporTop (Baumit Granopor) vakolat, dörzsölt 2 mm, 9, 8, 7, 6 színcsoport</t>
  </si>
  <si>
    <t>Homlokzati alapvakolat réteg készítése kézi felhordással, előkevert könnyített szárazhabarcsból, sima, könnyített mész-cement vakolat, 2 cm vastagságban Baumit UniPutz (Uni vakolat), Cikkszám: 152203</t>
  </si>
  <si>
    <t>Teherhordó és kitöltő falazat, égetett agyag-kerámia termékekből, nyílásbefalazás, nyílásszűkítés vagy kisebb falpótlások, 250 mm és ennél vastagabb falban csorbázatvéséssel, nyílásbefalazás, nyílásszűkítés vagy kisebb falpótlások, Kisméretű tömör tégla 250x120x65 mm I.o. M 1 (Hf10-mc) falazó, cementes mészhabarcs</t>
  </si>
  <si>
    <t>Teherhordó és kitöltő falazat készítése, égetett agyag-kerámia termékekből, nútféderes elemekből, 300 mm falvastagságban, 300x250x240 vagy 300×250×238 mm-es méretű kézi falazóblokkból, falazó, cementes mészhabarcsba falazva POROTHERM 30 N+F nútféderes kézi falazóblokk, 300x250x238 mm, M 1 (Hf10-mc) falazó, cementes mészhabarcs</t>
  </si>
  <si>
    <t>Teherhordó és kitöltő falazat bontása, égetett agyag-kerámia termékekből, kisméretű, mészhomok, magasított vagy nagyméretű téglából, bármilyen falvastagsággal, falazó, cementes mészhabarcsból</t>
  </si>
  <si>
    <t>Homlokzati keretállványok, fém keretvázból, szintenkénti pallóterítéssel, korláttal, lábdeszkával, 0,75-1,20 m padlószélességgel, munkapadló távolság 2,50 m, 2,00 kN/m terhelhetőséggel, állványépítés MSZ és alkalmazástechnikai kézikönyv szerint, 6,00 m munkapadló magasságig KRAUSE Stabilo homlokzati keretállvány 0,75 m padlószélességgel, 6,00 m munkapadló magasságig</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</si>
  <si>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1,00 m</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</si>
  <si>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1,25 m</t>
  </si>
  <si>
    <t>Alátét- és elválasztó rétegek beépítése, védőlemez-, műanyagfátyol-, fólia vagy műanyagfilc egy rétegben, átlapolással, rögzítés nélkül, padló, födém szigeteléseknél, vízszintes felületen AUSTROTHERM polietilén fólia, 0,09 mm vastagságú, 2 m szélességű</t>
  </si>
  <si>
    <t>Lapostető hő- és hangszigetelése; Egyenes rétegrendű nemjárható lapostetőn vagy extenzív zöldtetőn, vízszintes és függőleges felületen (rögzítés külön tételben), egy rétegben, expandált polisztirolhab hőszigetelő lemezzel AUSTROTHERM AT-N100 expandált polisztirolhab hőszigetelő lemez, 1000x500x100 mm</t>
  </si>
  <si>
    <t>Talajnedvesség elleni szigetelés; Bitumenes lemez szigetelés aljzatának kellősítése, egy rétegben, vízszintes felületen, oldószeres hideg bitumenmázzal (száraz felületen) KEMIKÁL BORNIT H bitumenes oldószeres bevonó, alapozó</t>
  </si>
  <si>
    <t>Diszperziós festés műanyag bázisú vizes-diszperziós fehér vagy gyárilag színezett festékkel, új vagy régi lekapart, előkészített alapfelületen, vakolaton, két rétegben, tagolatlan sima felületen Supralux Tilatex beltéri falfesték, fehér</t>
  </si>
  <si>
    <t>Beltéri ajtólapok elhelyezése, Craft Master MDF ajtólap, névleges méret:1000 x 2125 mm, RAL 9016 színben</t>
  </si>
  <si>
    <t>Beltéri ajtólapok elhelyezése, Craft Master MDF ajtólap, névleges méret:875 x 2125 mm, RAL 9016 színben</t>
  </si>
  <si>
    <t>Beltéri ajtólapok elhelyezése, Craft Master MDF ajtólap, névleges méret:875 x 2000 mm, RAL 9016 színben</t>
  </si>
  <si>
    <t>Beltéri ajtólapok elhelyezése, Craft Master MDF ajtólap, névleges méret:750 x 2000 mm, RAL 9016 színben</t>
  </si>
  <si>
    <t>Beltéri ajtólapok elhelyezése, Craft Master MDF ajtólap, névleges méret:750 x 2125 mm, RAL 9016 színben</t>
  </si>
  <si>
    <t>Beltéri ajtótok elhelyezése, Jobbos/Balos Craft Master falcolt ajtólaphoz 1000 x 2125 mm</t>
  </si>
  <si>
    <t>Beltéri ajtótok elhelyezése, Jobbos/Balos Craft Master falcolt ajtólaphoz 875 x 2125 mm</t>
  </si>
  <si>
    <t>Beltéri ajtótok elhelyezése, Jobbos/Balos Craft Master falcolt ajtólaphoz 750 x 2125 mm</t>
  </si>
  <si>
    <t>Beltéri ajtótok elhelyezése, Jobbos/Balos Craft Master falcolt ajtólaphoz 875 x 2000 mm</t>
  </si>
  <si>
    <t xml:space="preserve">Talajnedvesség elleni szigetelés; Padlószigetelés, egy rétegben, minimum 4,0 mm vastag oxidált bitumenes lemezzel, aljzathoz foltonként vagy sávokban olvasztásos ragasztással, átlapolásoknál teljes felületű hegesztéssel fektetve MASTERPLAST Masterbit 04 GV üvegfátyol hordozórétegű, 4 mm névleges vastagságú oxidált bitumenes vastaglemez, </t>
  </si>
  <si>
    <t>Padlóburkolat hordozószerkezetének felületelőkészítése beltérben, beton alapfelületen felületelőkészítő alapozó és tapadóhíd felhordása egy rétegben Baumit Grund, nedvszívó alapfelület alapozására, Cikkszám: 960163</t>
  </si>
  <si>
    <t>Padlóburkolat hordozószerkezetének felületelőkészítése beltérben, beton alapfelületen önterülő felületkiegyenlítés készítése 5 mm átlagos rétegvastagságban Baumit Nivello Quattro önterülő aljzatkiegyenlítő, max.: 20 mm, Cikkszám: 156204</t>
  </si>
  <si>
    <t>Fal-, pillér-, oszlopburkolat készítése beltérben, tégla, beton, vakolt alapfelületen, mázas kerámiával, kötésben vagy hálósan, 3-5 mm vtg. ragasztóba rakva, 1-10 mm fugaszélességgel, 25x25 - 40x40 cm közötti lapmérettel LB-Knauf FLEX/Flex ragasztó, EN 12004 szerinti C2TE minősítéssel, kül- és beltérbe, fagyálló, padlófűtéshez is, Cikkszám:K00617021 LB-Knauf Colorin flex fugázó, EN 13888 szerinti CG2 minősítéssel, fehér, Cikkszám: K00630***</t>
  </si>
  <si>
    <t>Padlóburkolat készítése, beltérben, tégla, beton, vakolt alapfelületen, gres, kőporcelán lappal, kötésben vagy hálósan, 3-5 mm vtg. ragasztóba rakva, 1-10 mm fugaszélességgel, 20x20 - 40x40 cm közötti lapmérettel LB-Knauf FLEX/Flex ragasztó, EN 12004 szerinti C2TE minősítéssel, kül- és beltérbe, fagyálló, padlófűtéshez is, Cikkszám: K00617021 LB-Knauf Colorin flex fugázó, EN 13888 szerinti CG2 minősítéssel, fehér, Cikkszám: K00630***</t>
  </si>
  <si>
    <t>Lábazatburkolat készítése, beltérben, gres, kőporcelán lappal, egyenes, egysoros kivitelben, 3-5 mm ragasztóba rakva, 1-10 mm fugaszélességgel, 10 cm magasságig, 20x20 - 40×40 cmközötti lapmérettel LB-Knauf FLEX/Flex ragasztó, EN 12004 szerinti C2TE minősítéssel, kül- és beltérbe, fagyálló, padlófűtéshez is, Cikkszám: K00617021 LB-Knauf Colorin flex fugázó, EN 13888 szerinti CG2 minősítéssel, fehér, Cikkszám: K00630***</t>
  </si>
  <si>
    <t>Szerelt gipszkarton álmennyezet fém vázszerkezetre (duplasoros), választható függesztéssel, csavarfejek és illesztések alapglettelve (Q2 minőségben), nem látszó bordázattal, 40 cm bordatávolsággal (CD60/27), 10 m2 összefüggő felület felett, 1 rtg. normál 12,5 mm vtg. gipszkarton borítással RIGIPS normál építőlemez RB 12,5 mm, függesztő huzallal</t>
  </si>
  <si>
    <t>CW fém vázszerkezetre szerelt válaszfal 2 x 1 rtg. impregnált, 12,5 mm vtg. gipszkarton borítással, hőszigeteléssel, csavarfejek és illesztések glettelve (Q2), egyszeres, sűrített, (40 vagy 41,7 cm bordatávolság) CW 75-06 mm vtg. tartóvázzal RIGIPS impregnált építőlemez RBI 12,5 mm, ásványi szálas hőszigetelés</t>
  </si>
  <si>
    <t>Oldalfalvakolat készítése, kézi felhordással, zsákos kiszerelésű szárazhabarcsból, sima, normál mész-cement vakolat, többlet minden további 1 cm vastagságban Baumit Manu 1, mész-cement alapvakolat, Cikkszám: 152218/1</t>
  </si>
  <si>
    <t>Oldalfalvakolat készítése, kézi felhordással, zsákos kiszerelésű szárazhabarcsból, sima, normál mész-cement vakolat, 1 cm vastagságban Baumit Manu 1, mész-cement alapvakolat,Cikkszám: 152218/1</t>
  </si>
  <si>
    <t>Teherhordó és kitöltő falazat készítése, beton, könnyűbeton falazóblokk vagy zsaluzóelem termékekből, 300 mm falvastagságban, 300x500x250 mm-es méretű beton zsaluzóelemből, kitöltő betonnal, betonacél beépítéssel KK KAVICS BETON 30-as zsaluzóelem, 300/500/250 mm, C16/20-16/kissé képlékeny kavicsbeton, B 60.40:12 mm átmérőjű betonacél</t>
  </si>
  <si>
    <t>Válaszfal bontása, égetett agyag-kerámia termékekből, erősítő pillérrel vagy erősítő pillér nélkül falazva, kisméretű, mészhomok, magasított vagy nagyméretű téglából, 15 cm vastagságig, falazó, cementes mészhabarcsból falazva</t>
  </si>
  <si>
    <t>Beton aljzat készítése helyszínen kevert betonból, kézi továbbítással és bedolgozással, merev aljzatra, kavicsbetonból, C 8/10 - C 16/20 kissé képlékeny konzisztenciájú betonból, a felület fasimítóval eldolgozva, 6 cm vastagság felett C16/20 - X0b(H) kissé képlékeny kavicsbeton keverék CEM 42,5 pc. Dmax = 16 mm, m = 6,4 finomsági modulussal</t>
  </si>
  <si>
    <t>Sík vagy alulbordás vasbeton lemez készítése, 15°-os hajlásszögig, X0v(H), XC1, XC2, XC3 környezeti osztályú, kissé képlékeny vagy képlékeny konzisztenciájú betonból, kézi erővel, vibrátoros tömörítéssel, 12 cm vastagság felett C20/25 - X0v(H) képlékeny kavicsbeton keverék CEM 32,5 pc. Dmax = 16 mm, m = 6,6 finomsági modulussal</t>
  </si>
  <si>
    <t>Melegen hengerelt acélgerendák elhelyezése csomóponti kötés nélkül, vízszintes tartószerkezetbe, betonacél szerelés előtt kézi erővel, "I" - szelvényű idomacélból, 80-160 mm között Melegen hengerelt I idomacél, 160 mm, RST 37-2</t>
  </si>
  <si>
    <t>Feltöltések alap- és lábazati falak közé és alagsori vagy alá nem pincézett földszinti padozatok alá, az anyag szétterítésével, mozgatásával, kézi döngöléssel, osztályozatlan kavicsból Természetes szemmegoszlású homokos kavics, THK 0/24 QTT, KŐKA, Alsózsolca</t>
  </si>
  <si>
    <t>Kiemelt szegély készítése, alapárok kiemelésével, beton alapgerendával és megtámasztással, hézagolással, előregyártott szegélykőből vagy cölöpökből, 25 cm hosszú elemekből SW Umwelttechnik beton útszegélykő, kiemelt, 25/30/15 cm, Cikkszám: 1000000681 C12/15 - XN(H) földnedves kavicsbeton keverék CEM 32,5 pc. Dmax = 16 mm, m = 6,3 finomsági moduluss</t>
  </si>
  <si>
    <t>Telepen kevert hidraulikus vagy vegyes kötőanyagú stabilizált réteg készítése, 2,00 m sávszélességig, CKt-2 vagy CTt-2 jelű keverékből CTt-2 jelű, cement kötőanyagú talaj, Gy-R40 (70/100) bitumenemulzió (új név: C 40 B1)</t>
  </si>
  <si>
    <t>Járdakészítés betonból, 8 cm vastagságig, tükörkiemeléssel, 8 cm kavicságyazattal, szegéllyel, zsaluzattal, X0b(H) környezeti osztályú, kissé képlékeny konzisztenciájú betonból, saját levében simítva C16/20 - X0b(H) kissé képlékeny kavicsbeton keverék CEM 42,5 pc. Dmax = 16 mm, m = 6,4 finomsági modulussal</t>
  </si>
  <si>
    <t>Fal és födém hő- és hangszigetelése; üveggyapot hőszigetelő lemezzel vagy filccel URSA DF 39 SILVER kasírozatlan többfunkciós hidrofóbizálható ásványgyapot (üveggyapot) hő- és hangszigetelő tekercs, λD=0,039 (W/mK), 100 mm</t>
  </si>
  <si>
    <t>81-001-2.5.2.6-3593578</t>
  </si>
  <si>
    <t>Vízellátás alapcsövezési munkái</t>
  </si>
  <si>
    <t>Életminőség javítása Nagyrozvágyon – Háziorvosi és védőnői szolgálat fejlesztése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</si>
</sst>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Ft&quot;_-;\-* #,##0.00\ &quot;Ft&quot;_-;_-* &quot;-&quot;??\ &quot;Ft&quot;_-;_-@_-"/>
    <numFmt numFmtId="164" formatCode="0.0"/>
    <numFmt numFmtId="165" formatCode="_-* #,##0\ &quot;Ft&quot;_-;\-* #,##0\ &quot;Ft&quot;_-;_-* &quot;-&quot;??\ &quot;Ft&quot;_-;_-@_-"/>
    <numFmt numFmtId="166" formatCode="#,##0\ &quot;Ft&quot;"/>
  </numFmts>
  <fonts count="28" x14ac:knownFonts="1">
    <font>
      <sz val="11"/>
      <color theme="1"/>
      <name val="Calibri"/>
      <family val="2"/>
      <charset val="238"/>
      <scheme val="minor"/>
    </font>
    <font>
      <sz val="12"/>
      <color indexed="8"/>
      <name val="Times New Roman"/>
      <family val="1"/>
      <charset val="238"/>
    </font>
    <font>
      <vertAlign val="superscript"/>
      <sz val="12"/>
      <color indexed="8"/>
      <name val="Times New Roman"/>
      <family val="1"/>
      <charset val="238"/>
    </font>
    <font>
      <vertAlign val="subscript"/>
      <sz val="12"/>
      <color indexed="8"/>
      <name val="Times New Roman"/>
      <family val="1"/>
      <charset val="238"/>
    </font>
    <font>
      <sz val="12"/>
      <name val="Times New Roman"/>
      <family val="1"/>
      <charset val="238"/>
    </font>
    <font>
      <vertAlign val="superscript"/>
      <sz val="12"/>
      <name val="Times New Roman"/>
      <family val="1"/>
      <charset val="238"/>
    </font>
    <font>
      <sz val="11"/>
      <color theme="1"/>
      <name val="Calibri"/>
      <family val="2"/>
      <charset val="238"/>
      <scheme val="minor"/>
    </font>
    <font>
      <sz val="11"/>
      <color theme="0"/>
      <name val="Calibri"/>
      <family val="2"/>
      <charset val="238"/>
      <scheme val="minor"/>
    </font>
    <font>
      <sz val="11"/>
      <color rgb="FF3F3F76"/>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1"/>
      <color theme="0"/>
      <name val="Calibri"/>
      <family val="2"/>
      <charset val="238"/>
      <scheme val="minor"/>
    </font>
    <font>
      <sz val="11"/>
      <color rgb="FFFF0000"/>
      <name val="Calibri"/>
      <family val="2"/>
      <charset val="238"/>
      <scheme val="minor"/>
    </font>
    <font>
      <sz val="11"/>
      <color rgb="FFFA7D00"/>
      <name val="Calibri"/>
      <family val="2"/>
      <charset val="238"/>
      <scheme val="minor"/>
    </font>
    <font>
      <sz val="11"/>
      <color rgb="FF006100"/>
      <name val="Calibri"/>
      <family val="2"/>
      <charset val="238"/>
      <scheme val="minor"/>
    </font>
    <font>
      <b/>
      <sz val="11"/>
      <color rgb="FF3F3F3F"/>
      <name val="Calibri"/>
      <family val="2"/>
      <charset val="238"/>
      <scheme val="minor"/>
    </font>
    <font>
      <i/>
      <sz val="11"/>
      <color rgb="FF7F7F7F"/>
      <name val="Calibri"/>
      <family val="2"/>
      <charset val="238"/>
      <scheme val="minor"/>
    </font>
    <font>
      <b/>
      <sz val="11"/>
      <color theme="1"/>
      <name val="Calibri"/>
      <family val="2"/>
      <charset val="238"/>
      <scheme val="minor"/>
    </font>
    <font>
      <sz val="11"/>
      <color rgb="FF9C0006"/>
      <name val="Calibri"/>
      <family val="2"/>
      <charset val="238"/>
      <scheme val="minor"/>
    </font>
    <font>
      <sz val="11"/>
      <color rgb="FF9C6500"/>
      <name val="Calibri"/>
      <family val="2"/>
      <charset val="238"/>
      <scheme val="minor"/>
    </font>
    <font>
      <b/>
      <sz val="11"/>
      <color rgb="FFFA7D00"/>
      <name val="Calibri"/>
      <family val="2"/>
      <charset val="238"/>
      <scheme val="minor"/>
    </font>
    <font>
      <sz val="12"/>
      <color theme="1"/>
      <name val="Times New Roman"/>
      <family val="1"/>
      <charset val="238"/>
    </font>
    <font>
      <b/>
      <sz val="12"/>
      <color theme="1"/>
      <name val="Times New Roman"/>
      <family val="1"/>
      <charset val="238"/>
    </font>
    <font>
      <b/>
      <sz val="10"/>
      <color theme="1"/>
      <name val="Times New Roman CE"/>
      <charset val="238"/>
    </font>
    <font>
      <sz val="10"/>
      <color theme="1"/>
      <name val="Times New Roman CE"/>
      <charset val="238"/>
    </font>
    <font>
      <sz val="12"/>
      <color theme="1"/>
      <name val="Times New Roman"/>
      <family val="1"/>
    </font>
  </fonts>
  <fills count="2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C99"/>
      </patternFill>
    </fill>
    <fill>
      <patternFill patternType="solid">
        <fgColor rgb="FFA5A5A5"/>
      </patternFill>
    </fill>
    <fill>
      <patternFill patternType="solid">
        <fgColor rgb="FFFFFFCC"/>
      </patternFill>
    </fill>
    <fill>
      <patternFill patternType="solid">
        <fgColor theme="8"/>
      </patternFill>
    </fill>
    <fill>
      <patternFill patternType="solid">
        <fgColor rgb="FFC6EFCE"/>
      </patternFill>
    </fill>
    <fill>
      <patternFill patternType="solid">
        <fgColor rgb="FFF2F2F2"/>
      </patternFill>
    </fill>
    <fill>
      <patternFill patternType="solid">
        <fgColor rgb="FFFFC7CE"/>
      </patternFill>
    </fill>
    <fill>
      <patternFill patternType="solid">
        <fgColor rgb="FFFFEB9C"/>
      </patternFill>
    </fill>
  </fills>
  <borders count="2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CCCCCC"/>
      </left>
      <right style="thin">
        <color rgb="FFCCCCCC"/>
      </right>
      <top style="thin">
        <color rgb="FFCCCCCC"/>
      </top>
      <bottom style="thin">
        <color rgb="FFCCCCCC"/>
      </bottom>
      <diagonal/>
    </border>
    <border>
      <left style="thin">
        <color rgb="FFCCCCCC"/>
      </left>
      <right/>
      <top style="thin">
        <color rgb="FFCCCCCC"/>
      </top>
      <bottom style="thin">
        <color rgb="FFCCCCCC"/>
      </bottom>
      <diagonal/>
    </border>
    <border>
      <left/>
      <right style="thin">
        <color rgb="FFCCCCCC"/>
      </right>
      <top style="thin">
        <color rgb="FFCCCCCC"/>
      </top>
      <bottom style="thin">
        <color rgb="FFCCCCCC"/>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8">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20" borderId="10" applyNumberFormat="0" applyAlignment="0" applyProtection="0"/>
    <xf numFmtId="0" fontId="9" fillId="0" borderId="0" applyNumberFormat="0" applyFill="0" applyBorder="0" applyAlignment="0" applyProtection="0"/>
    <xf numFmtId="0" fontId="10" fillId="0" borderId="11" applyNumberFormat="0" applyFill="0" applyAlignment="0" applyProtection="0"/>
    <xf numFmtId="0" fontId="11" fillId="0" borderId="12" applyNumberFormat="0" applyFill="0" applyAlignment="0" applyProtection="0"/>
    <xf numFmtId="0" fontId="12" fillId="0" borderId="13" applyNumberFormat="0" applyFill="0" applyAlignment="0" applyProtection="0"/>
    <xf numFmtId="0" fontId="12" fillId="0" borderId="0" applyNumberFormat="0" applyFill="0" applyBorder="0" applyAlignment="0" applyProtection="0"/>
    <xf numFmtId="0" fontId="13" fillId="21" borderId="14" applyNumberFormat="0" applyAlignment="0" applyProtection="0"/>
    <xf numFmtId="0" fontId="14" fillId="0" borderId="0" applyNumberFormat="0" applyFill="0" applyBorder="0" applyAlignment="0" applyProtection="0"/>
    <xf numFmtId="0" fontId="15" fillId="0" borderId="15" applyNumberFormat="0" applyFill="0" applyAlignment="0" applyProtection="0"/>
    <xf numFmtId="0" fontId="6" fillId="22" borderId="16" applyNumberFormat="0" applyFont="0" applyAlignment="0" applyProtection="0"/>
    <xf numFmtId="0" fontId="7" fillId="23" borderId="0" applyNumberFormat="0" applyBorder="0" applyAlignment="0" applyProtection="0"/>
    <xf numFmtId="0" fontId="16" fillId="24" borderId="0" applyNumberFormat="0" applyBorder="0" applyAlignment="0" applyProtection="0"/>
    <xf numFmtId="0" fontId="17" fillId="25" borderId="17" applyNumberFormat="0" applyAlignment="0" applyProtection="0"/>
    <xf numFmtId="0" fontId="18" fillId="0" borderId="0" applyNumberFormat="0" applyFill="0" applyBorder="0" applyAlignment="0" applyProtection="0"/>
    <xf numFmtId="0" fontId="19" fillId="0" borderId="18" applyNumberFormat="0" applyFill="0" applyAlignment="0" applyProtection="0"/>
    <xf numFmtId="0" fontId="20" fillId="26" borderId="0" applyNumberFormat="0" applyBorder="0" applyAlignment="0" applyProtection="0"/>
    <xf numFmtId="0" fontId="21" fillId="27" borderId="0" applyNumberFormat="0" applyBorder="0" applyAlignment="0" applyProtection="0"/>
    <xf numFmtId="0" fontId="22" fillId="25" borderId="10" applyNumberFormat="0" applyAlignment="0" applyProtection="0"/>
    <xf numFmtId="44" fontId="6" fillId="0" borderId="0" applyFont="0" applyFill="0" applyBorder="0" applyAlignment="0" applyProtection="0"/>
  </cellStyleXfs>
  <cellXfs count="84">
    <xf numFmtId="0" fontId="0" fillId="0" borderId="0" xfId="0"/>
    <xf numFmtId="0" fontId="23" fillId="0" borderId="19" xfId="0" applyFont="1" applyFill="1" applyBorder="1" applyAlignment="1">
      <alignment horizontal="left" vertical="top" wrapText="1"/>
    </xf>
    <xf numFmtId="0" fontId="23" fillId="0" borderId="19" xfId="0" applyFont="1" applyFill="1" applyBorder="1" applyAlignment="1">
      <alignment horizontal="right" vertical="top" wrapText="1"/>
    </xf>
    <xf numFmtId="3" fontId="23" fillId="0" borderId="19" xfId="0" applyNumberFormat="1" applyFont="1" applyFill="1" applyBorder="1" applyAlignment="1">
      <alignment horizontal="right" vertical="top" wrapText="1"/>
    </xf>
    <xf numFmtId="0" fontId="23" fillId="0" borderId="19" xfId="0" applyFont="1" applyFill="1" applyBorder="1" applyAlignment="1">
      <alignment vertical="top" wrapText="1"/>
    </xf>
    <xf numFmtId="0" fontId="23" fillId="0" borderId="0" xfId="0" applyFont="1" applyFill="1"/>
    <xf numFmtId="3" fontId="23" fillId="0" borderId="0" xfId="0" applyNumberFormat="1" applyFont="1" applyFill="1"/>
    <xf numFmtId="0" fontId="23" fillId="0" borderId="7" xfId="0" applyFont="1" applyFill="1" applyBorder="1" applyAlignment="1">
      <alignment vertical="top"/>
    </xf>
    <xf numFmtId="0" fontId="23" fillId="0" borderId="8" xfId="0" applyFont="1" applyFill="1" applyBorder="1" applyAlignment="1">
      <alignment vertical="top"/>
    </xf>
    <xf numFmtId="0" fontId="23" fillId="0" borderId="1" xfId="0" applyFont="1" applyFill="1" applyBorder="1" applyAlignment="1">
      <alignment vertical="top"/>
    </xf>
    <xf numFmtId="0" fontId="23" fillId="0" borderId="2" xfId="0" applyFont="1" applyFill="1" applyBorder="1" applyAlignment="1">
      <alignment vertical="top"/>
    </xf>
    <xf numFmtId="164" fontId="23" fillId="0" borderId="19" xfId="0" applyNumberFormat="1" applyFont="1" applyFill="1" applyBorder="1" applyAlignment="1">
      <alignment horizontal="right" vertical="top" wrapText="1"/>
    </xf>
    <xf numFmtId="0" fontId="4" fillId="0" borderId="19" xfId="0" applyFont="1" applyFill="1" applyBorder="1" applyAlignment="1">
      <alignment horizontal="right" vertical="top" wrapText="1"/>
    </xf>
    <xf numFmtId="0" fontId="24" fillId="0" borderId="19" xfId="0" applyFont="1" applyFill="1" applyBorder="1" applyAlignment="1">
      <alignment vertical="top" wrapText="1"/>
    </xf>
    <xf numFmtId="0" fontId="24" fillId="0" borderId="19" xfId="0" applyFont="1" applyFill="1" applyBorder="1" applyAlignment="1">
      <alignment horizontal="left" vertical="top" wrapText="1"/>
    </xf>
    <xf numFmtId="0" fontId="24" fillId="0" borderId="19" xfId="0" applyFont="1" applyFill="1" applyBorder="1" applyAlignment="1">
      <alignment horizontal="right" vertical="top" wrapText="1"/>
    </xf>
    <xf numFmtId="3" fontId="24" fillId="0" borderId="19" xfId="0" applyNumberFormat="1" applyFont="1" applyFill="1" applyBorder="1" applyAlignment="1">
      <alignment horizontal="right" vertical="top" wrapText="1"/>
    </xf>
    <xf numFmtId="1" fontId="23" fillId="0" borderId="19" xfId="0" applyNumberFormat="1" applyFont="1" applyFill="1" applyBorder="1" applyAlignment="1">
      <alignment vertical="top" wrapText="1"/>
    </xf>
    <xf numFmtId="0" fontId="4" fillId="0" borderId="19" xfId="0" applyFont="1" applyFill="1" applyBorder="1" applyAlignment="1">
      <alignment horizontal="left" vertical="top" wrapText="1"/>
    </xf>
    <xf numFmtId="0" fontId="23" fillId="0" borderId="0" xfId="0" applyFont="1" applyFill="1" applyBorder="1" applyAlignment="1">
      <alignment vertical="top" wrapText="1"/>
    </xf>
    <xf numFmtId="0" fontId="24" fillId="0" borderId="0" xfId="0" applyFont="1" applyFill="1" applyBorder="1" applyAlignment="1">
      <alignment horizontal="left" vertical="top" wrapText="1"/>
    </xf>
    <xf numFmtId="0" fontId="4" fillId="0" borderId="0" xfId="0" applyFont="1" applyFill="1"/>
    <xf numFmtId="0" fontId="24" fillId="0" borderId="0" xfId="0" applyFont="1" applyFill="1" applyAlignment="1">
      <alignment vertical="top"/>
    </xf>
    <xf numFmtId="0" fontId="23" fillId="0" borderId="0" xfId="0" applyFont="1" applyFill="1" applyAlignment="1">
      <alignment vertical="top"/>
    </xf>
    <xf numFmtId="0" fontId="23" fillId="0" borderId="0" xfId="0" applyFont="1" applyFill="1" applyAlignment="1">
      <alignment horizontal="left" vertical="top"/>
    </xf>
    <xf numFmtId="0" fontId="23" fillId="0" borderId="0" xfId="0" applyFont="1" applyFill="1" applyAlignment="1">
      <alignment vertical="top" wrapText="1"/>
    </xf>
    <xf numFmtId="0" fontId="24" fillId="0" borderId="1" xfId="0" applyFont="1" applyFill="1" applyBorder="1" applyAlignment="1">
      <alignment vertical="top"/>
    </xf>
    <xf numFmtId="0" fontId="24" fillId="0" borderId="2" xfId="0" applyFont="1" applyFill="1" applyBorder="1" applyAlignment="1">
      <alignment vertical="top"/>
    </xf>
    <xf numFmtId="0" fontId="24" fillId="0" borderId="3" xfId="0" applyFont="1" applyFill="1" applyBorder="1" applyAlignment="1">
      <alignment horizontal="right" vertical="top"/>
    </xf>
    <xf numFmtId="0" fontId="23" fillId="0" borderId="4" xfId="0" applyFont="1" applyFill="1" applyBorder="1" applyAlignment="1">
      <alignment vertical="top"/>
    </xf>
    <xf numFmtId="0" fontId="23" fillId="0" borderId="5" xfId="0" applyFont="1" applyFill="1" applyBorder="1" applyAlignment="1">
      <alignment vertical="top"/>
    </xf>
    <xf numFmtId="9" fontId="23" fillId="0" borderId="5" xfId="0" applyNumberFormat="1" applyFont="1" applyFill="1" applyBorder="1" applyAlignment="1">
      <alignment vertical="top"/>
    </xf>
    <xf numFmtId="3" fontId="23" fillId="0" borderId="0" xfId="0" applyNumberFormat="1" applyFont="1" applyFill="1" applyAlignment="1">
      <alignment vertical="top"/>
    </xf>
    <xf numFmtId="0" fontId="23" fillId="0" borderId="0" xfId="0" applyFont="1" applyFill="1" applyAlignment="1">
      <alignment vertical="top"/>
    </xf>
    <xf numFmtId="0" fontId="25" fillId="0" borderId="22" xfId="0" applyFont="1" applyBorder="1" applyAlignment="1">
      <alignment horizontal="left" vertical="top" wrapText="1"/>
    </xf>
    <xf numFmtId="0" fontId="25" fillId="0" borderId="22" xfId="0" applyFont="1" applyBorder="1" applyAlignment="1">
      <alignment vertical="top" wrapText="1"/>
    </xf>
    <xf numFmtId="0" fontId="25" fillId="0" borderId="22" xfId="0" applyFont="1" applyBorder="1" applyAlignment="1">
      <alignment horizontal="right" vertical="top" wrapText="1"/>
    </xf>
    <xf numFmtId="165" fontId="25" fillId="0" borderId="22" xfId="37" applyNumberFormat="1" applyFont="1" applyBorder="1" applyAlignment="1">
      <alignment horizontal="right" vertical="top" wrapText="1"/>
    </xf>
    <xf numFmtId="0" fontId="25" fillId="0" borderId="0" xfId="0" applyFont="1" applyAlignment="1">
      <alignment vertical="top" wrapText="1"/>
    </xf>
    <xf numFmtId="0" fontId="25" fillId="0" borderId="0" xfId="0" applyFont="1" applyAlignment="1">
      <alignment vertical="top" wrapText="1"/>
    </xf>
    <xf numFmtId="165" fontId="25" fillId="0" borderId="0" xfId="37" applyNumberFormat="1" applyFont="1" applyAlignment="1">
      <alignment horizontal="right" vertical="top" wrapText="1"/>
    </xf>
    <xf numFmtId="0" fontId="26" fillId="0" borderId="0" xfId="0" applyFont="1" applyAlignment="1">
      <alignment horizontal="left" vertical="top" wrapText="1"/>
    </xf>
    <xf numFmtId="0" fontId="26" fillId="0" borderId="0" xfId="0" applyFont="1" applyAlignment="1">
      <alignment vertical="top" wrapText="1"/>
    </xf>
    <xf numFmtId="0" fontId="26" fillId="0" borderId="0" xfId="0" applyFont="1" applyAlignment="1">
      <alignment horizontal="right" vertical="top" wrapText="1"/>
    </xf>
    <xf numFmtId="165" fontId="26" fillId="0" borderId="0" xfId="37" applyNumberFormat="1" applyFont="1" applyAlignment="1">
      <alignment horizontal="right" vertical="top" wrapText="1"/>
    </xf>
    <xf numFmtId="0" fontId="25" fillId="0" borderId="0" xfId="0" applyFont="1" applyBorder="1" applyAlignment="1">
      <alignment vertical="top" wrapText="1"/>
    </xf>
    <xf numFmtId="165" fontId="25" fillId="0" borderId="0" xfId="37" applyNumberFormat="1" applyFont="1" applyAlignment="1">
      <alignment vertical="top" wrapText="1"/>
    </xf>
    <xf numFmtId="0" fontId="27" fillId="0" borderId="0" xfId="0" applyFont="1" applyAlignment="1">
      <alignment wrapText="1"/>
    </xf>
    <xf numFmtId="165" fontId="26" fillId="0" borderId="0" xfId="0" applyNumberFormat="1" applyFont="1" applyAlignment="1">
      <alignment vertical="top" wrapText="1"/>
    </xf>
    <xf numFmtId="0" fontId="27" fillId="0" borderId="0" xfId="0" applyFont="1"/>
    <xf numFmtId="14" fontId="26" fillId="0" borderId="0" xfId="0" applyNumberFormat="1" applyFont="1" applyAlignment="1">
      <alignment vertical="top" wrapText="1"/>
    </xf>
    <xf numFmtId="0" fontId="23" fillId="0" borderId="24" xfId="0" applyFont="1" applyFill="1" applyBorder="1" applyAlignment="1">
      <alignment vertical="top"/>
    </xf>
    <xf numFmtId="0" fontId="23" fillId="0" borderId="25" xfId="0" applyFont="1" applyFill="1" applyBorder="1" applyAlignment="1">
      <alignment vertical="top"/>
    </xf>
    <xf numFmtId="0" fontId="24" fillId="0" borderId="4" xfId="0" applyFont="1" applyFill="1" applyBorder="1" applyAlignment="1">
      <alignment vertical="top"/>
    </xf>
    <xf numFmtId="0" fontId="24" fillId="0" borderId="5" xfId="0" applyFont="1" applyFill="1" applyBorder="1" applyAlignment="1">
      <alignment vertical="top"/>
    </xf>
    <xf numFmtId="166" fontId="23" fillId="0" borderId="9" xfId="37" applyNumberFormat="1" applyFont="1" applyFill="1" applyBorder="1" applyAlignment="1">
      <alignment vertical="top"/>
    </xf>
    <xf numFmtId="166" fontId="23" fillId="0" borderId="3" xfId="37" applyNumberFormat="1" applyFont="1" applyFill="1" applyBorder="1" applyAlignment="1">
      <alignment vertical="top"/>
    </xf>
    <xf numFmtId="166" fontId="23" fillId="0" borderId="6" xfId="37" applyNumberFormat="1" applyFont="1" applyFill="1" applyBorder="1" applyAlignment="1">
      <alignment vertical="top"/>
    </xf>
    <xf numFmtId="166" fontId="23" fillId="0" borderId="26" xfId="37" applyNumberFormat="1" applyFont="1" applyFill="1" applyBorder="1" applyAlignment="1">
      <alignment vertical="top"/>
    </xf>
    <xf numFmtId="166" fontId="24" fillId="0" borderId="6" xfId="37" applyNumberFormat="1" applyFont="1" applyFill="1" applyBorder="1" applyAlignment="1">
      <alignment vertical="top"/>
    </xf>
    <xf numFmtId="165" fontId="23" fillId="0" borderId="0" xfId="37" applyNumberFormat="1" applyFont="1" applyFill="1"/>
    <xf numFmtId="165" fontId="24" fillId="0" borderId="19" xfId="37" applyNumberFormat="1" applyFont="1" applyFill="1" applyBorder="1" applyAlignment="1">
      <alignment horizontal="right" vertical="top" wrapText="1"/>
    </xf>
    <xf numFmtId="165" fontId="23" fillId="0" borderId="19" xfId="37" applyNumberFormat="1" applyFont="1" applyFill="1" applyBorder="1" applyAlignment="1">
      <alignment horizontal="right" vertical="top" wrapText="1"/>
    </xf>
    <xf numFmtId="165" fontId="23" fillId="0" borderId="19" xfId="37" applyNumberFormat="1" applyFont="1" applyFill="1" applyBorder="1" applyAlignment="1">
      <alignment vertical="top" wrapText="1"/>
    </xf>
    <xf numFmtId="165" fontId="4" fillId="0" borderId="19" xfId="37" applyNumberFormat="1" applyFont="1" applyFill="1" applyBorder="1" applyAlignment="1">
      <alignment horizontal="right" vertical="top" wrapText="1"/>
    </xf>
    <xf numFmtId="165" fontId="23" fillId="0" borderId="0" xfId="37" applyNumberFormat="1" applyFont="1" applyFill="1" applyBorder="1" applyAlignment="1">
      <alignment vertical="top" wrapText="1"/>
    </xf>
    <xf numFmtId="165" fontId="24" fillId="0" borderId="0" xfId="37" applyNumberFormat="1" applyFont="1" applyFill="1" applyBorder="1" applyAlignment="1">
      <alignment horizontal="right" vertical="top" wrapText="1"/>
    </xf>
    <xf numFmtId="0" fontId="23" fillId="0" borderId="0" xfId="0" applyFont="1" applyFill="1" applyAlignment="1">
      <alignment horizontal="left" vertical="top" wrapText="1"/>
    </xf>
    <xf numFmtId="166" fontId="24" fillId="0" borderId="1" xfId="37" applyNumberFormat="1" applyFont="1" applyFill="1" applyBorder="1" applyAlignment="1">
      <alignment horizontal="center" vertical="top"/>
    </xf>
    <xf numFmtId="166" fontId="24" fillId="0" borderId="2" xfId="37" applyNumberFormat="1" applyFont="1" applyFill="1" applyBorder="1" applyAlignment="1">
      <alignment horizontal="center" vertical="top"/>
    </xf>
    <xf numFmtId="166" fontId="23" fillId="0" borderId="1" xfId="37" applyNumberFormat="1" applyFont="1" applyFill="1" applyBorder="1" applyAlignment="1">
      <alignment horizontal="center" vertical="top"/>
    </xf>
    <xf numFmtId="166" fontId="23" fillId="0" borderId="2" xfId="37" applyNumberFormat="1" applyFont="1" applyFill="1" applyBorder="1" applyAlignment="1">
      <alignment horizontal="center" vertical="top"/>
    </xf>
    <xf numFmtId="0" fontId="24" fillId="0" borderId="0" xfId="0" applyFont="1" applyFill="1" applyAlignment="1">
      <alignment horizontal="left" vertical="top" wrapText="1"/>
    </xf>
    <xf numFmtId="0" fontId="23" fillId="0" borderId="0" xfId="0" applyFont="1" applyFill="1" applyAlignment="1">
      <alignment horizontal="left" vertical="top"/>
    </xf>
    <xf numFmtId="0" fontId="23" fillId="0" borderId="0" xfId="0" applyFont="1" applyFill="1" applyAlignment="1">
      <alignment horizontal="center" vertical="top"/>
    </xf>
    <xf numFmtId="0" fontId="0" fillId="0" borderId="0" xfId="0" applyFill="1" applyAlignment="1">
      <alignment horizontal="center" vertical="top"/>
    </xf>
    <xf numFmtId="0" fontId="24" fillId="0" borderId="0" xfId="0" applyFont="1" applyFill="1" applyAlignment="1">
      <alignment vertical="top"/>
    </xf>
    <xf numFmtId="0" fontId="0" fillId="0" borderId="0" xfId="0" applyFill="1" applyAlignment="1">
      <alignment vertical="top"/>
    </xf>
    <xf numFmtId="0" fontId="23" fillId="0" borderId="0" xfId="0" applyFont="1" applyFill="1" applyAlignment="1">
      <alignment vertical="top"/>
    </xf>
    <xf numFmtId="3" fontId="24" fillId="0" borderId="20" xfId="0" applyNumberFormat="1" applyFont="1" applyFill="1" applyBorder="1" applyAlignment="1">
      <alignment horizontal="center" vertical="top" wrapText="1"/>
    </xf>
    <xf numFmtId="3" fontId="24" fillId="0" borderId="21" xfId="0" applyNumberFormat="1" applyFont="1" applyFill="1" applyBorder="1" applyAlignment="1">
      <alignment horizontal="center" vertical="top" wrapText="1"/>
    </xf>
    <xf numFmtId="0" fontId="25" fillId="0" borderId="23" xfId="0" applyFont="1" applyBorder="1" applyAlignment="1">
      <alignment vertical="top" wrapText="1"/>
    </xf>
    <xf numFmtId="0" fontId="25" fillId="0" borderId="0" xfId="0" applyFont="1" applyAlignment="1">
      <alignment vertical="top" wrapText="1"/>
    </xf>
    <xf numFmtId="0" fontId="25" fillId="0" borderId="23" xfId="0" applyFont="1" applyBorder="1" applyAlignment="1">
      <alignment horizontal="left" vertical="top" wrapText="1"/>
    </xf>
  </cellXfs>
  <cellStyles count="38">
    <cellStyle name="20% - 1. jelölőszín" xfId="1" builtinId="30" customBuiltin="1"/>
    <cellStyle name="20% - 2. jelölőszín" xfId="2" builtinId="34" customBuiltin="1"/>
    <cellStyle name="20% - 3. jelölőszín" xfId="3" builtinId="38" customBuiltin="1"/>
    <cellStyle name="20% - 4. jelölőszín" xfId="4" builtinId="42" customBuiltin="1"/>
    <cellStyle name="20% - 5. jelölőszín" xfId="5" builtinId="46" customBuiltin="1"/>
    <cellStyle name="20% - 6. jelölőszín" xfId="6" builtinId="50" customBuiltin="1"/>
    <cellStyle name="40% - 1. jelölőszín" xfId="7" builtinId="31" customBuiltin="1"/>
    <cellStyle name="40% - 2. jelölőszín" xfId="8" builtinId="35" customBuiltin="1"/>
    <cellStyle name="40% - 3. jelölőszín" xfId="9" builtinId="39" customBuiltin="1"/>
    <cellStyle name="40% - 4. jelölőszín" xfId="10" builtinId="43" customBuiltin="1"/>
    <cellStyle name="40% - 5. jelölőszín" xfId="11" builtinId="47" customBuiltin="1"/>
    <cellStyle name="40% - 6. jelölőszín" xfId="12" builtinId="51" customBuiltin="1"/>
    <cellStyle name="60% - 1. jelölőszín" xfId="13" builtinId="32" customBuiltin="1"/>
    <cellStyle name="60% - 2. jelölőszín" xfId="14" builtinId="36" customBuiltin="1"/>
    <cellStyle name="60% - 3. jelölőszín" xfId="15" builtinId="40" customBuiltin="1"/>
    <cellStyle name="60% - 4. jelölőszín" xfId="16" builtinId="44" customBuiltin="1"/>
    <cellStyle name="60% - 5. jelölőszín" xfId="17" builtinId="48" customBuiltin="1"/>
    <cellStyle name="60% - 6. jelölőszín" xfId="18" builtinId="52" customBuiltin="1"/>
    <cellStyle name="Bevitel" xfId="19" builtinId="20" customBuiltin="1"/>
    <cellStyle name="Cím" xfId="20" builtinId="15" customBuiltin="1"/>
    <cellStyle name="Címsor 1" xfId="21" builtinId="16" customBuiltin="1"/>
    <cellStyle name="Címsor 2" xfId="22" builtinId="17" customBuiltin="1"/>
    <cellStyle name="Címsor 3" xfId="23" builtinId="18" customBuiltin="1"/>
    <cellStyle name="Címsor 4" xfId="24" builtinId="19" customBuiltin="1"/>
    <cellStyle name="Ellenőrzőcella" xfId="25" builtinId="23" customBuiltin="1"/>
    <cellStyle name="Figyelmeztetés" xfId="26" builtinId="11" customBuiltin="1"/>
    <cellStyle name="Hivatkozott cella" xfId="27" builtinId="24" customBuiltin="1"/>
    <cellStyle name="Jegyzet" xfId="28" builtinId="10" customBuiltin="1"/>
    <cellStyle name="Jelölőszín 5" xfId="29" builtinId="45" customBuiltin="1"/>
    <cellStyle name="Jó" xfId="30" builtinId="26" customBuiltin="1"/>
    <cellStyle name="Kimenet" xfId="31" builtinId="21" customBuiltin="1"/>
    <cellStyle name="Magyarázó szöveg" xfId="32" builtinId="53" customBuiltin="1"/>
    <cellStyle name="Normál" xfId="0" builtinId="0"/>
    <cellStyle name="Összesen" xfId="33" builtinId="25" customBuiltin="1"/>
    <cellStyle name="Pénznem" xfId="37" builtinId="4"/>
    <cellStyle name="Rossz" xfId="34" builtinId="27" customBuiltin="1"/>
    <cellStyle name="Semleges" xfId="35" builtinId="28" customBuiltin="1"/>
    <cellStyle name="Számítás" xfId="36" builtinId="22"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5"/>
  <sheetViews>
    <sheetView topLeftCell="A28" zoomScaleNormal="100" zoomScaleSheetLayoutView="100" workbookViewId="0">
      <selection activeCell="A14" sqref="A14:D14"/>
    </sheetView>
  </sheetViews>
  <sheetFormatPr defaultColWidth="9.1796875" defaultRowHeight="15.5" x14ac:dyDescent="0.35"/>
  <cols>
    <col min="1" max="1" width="36.453125" style="23" customWidth="1"/>
    <col min="2" max="2" width="10.6328125" style="23" customWidth="1"/>
    <col min="3" max="4" width="15.6328125" style="23" customWidth="1"/>
    <col min="5" max="16384" width="9.1796875" style="23"/>
  </cols>
  <sheetData>
    <row r="1" spans="1:4" s="22" customFormat="1" ht="15" x14ac:dyDescent="0.35">
      <c r="A1" s="76"/>
      <c r="B1" s="77"/>
      <c r="C1" s="77"/>
      <c r="D1" s="77"/>
    </row>
    <row r="2" spans="1:4" x14ac:dyDescent="0.35">
      <c r="A2" s="78"/>
      <c r="B2" s="77"/>
      <c r="C2" s="77"/>
      <c r="D2" s="77"/>
    </row>
    <row r="3" spans="1:4" x14ac:dyDescent="0.35">
      <c r="A3" s="78"/>
      <c r="B3" s="77"/>
      <c r="C3" s="77"/>
      <c r="D3" s="77"/>
    </row>
    <row r="4" spans="1:4" x14ac:dyDescent="0.35">
      <c r="A4" s="78"/>
      <c r="B4" s="77"/>
      <c r="C4" s="77"/>
      <c r="D4" s="77"/>
    </row>
    <row r="5" spans="1:4" x14ac:dyDescent="0.35">
      <c r="A5" s="78"/>
      <c r="B5" s="77"/>
      <c r="C5" s="77"/>
      <c r="D5" s="77"/>
    </row>
    <row r="7" spans="1:4" x14ac:dyDescent="0.35">
      <c r="A7" s="22" t="s">
        <v>264</v>
      </c>
      <c r="C7" s="23" t="s">
        <v>265</v>
      </c>
    </row>
    <row r="8" spans="1:4" ht="33.75" customHeight="1" x14ac:dyDescent="0.35">
      <c r="A8" s="67" t="s">
        <v>296</v>
      </c>
      <c r="B8" s="67"/>
      <c r="C8" s="67"/>
      <c r="D8" s="67"/>
    </row>
    <row r="9" spans="1:4" x14ac:dyDescent="0.35">
      <c r="A9" s="22" t="s">
        <v>266</v>
      </c>
    </row>
    <row r="10" spans="1:4" x14ac:dyDescent="0.35">
      <c r="A10" s="24" t="s">
        <v>295</v>
      </c>
    </row>
    <row r="11" spans="1:4" x14ac:dyDescent="0.35">
      <c r="A11" s="23" t="s">
        <v>265</v>
      </c>
    </row>
    <row r="12" spans="1:4" x14ac:dyDescent="0.35">
      <c r="A12" s="23" t="s">
        <v>265</v>
      </c>
    </row>
    <row r="13" spans="1:4" x14ac:dyDescent="0.35">
      <c r="A13" s="22" t="s">
        <v>267</v>
      </c>
    </row>
    <row r="14" spans="1:4" x14ac:dyDescent="0.35">
      <c r="A14" s="73" t="s">
        <v>523</v>
      </c>
      <c r="B14" s="73"/>
      <c r="C14" s="73"/>
      <c r="D14" s="73"/>
    </row>
    <row r="15" spans="1:4" ht="16.5" customHeight="1" x14ac:dyDescent="0.35">
      <c r="A15" s="67"/>
      <c r="B15" s="67"/>
      <c r="C15" s="67"/>
      <c r="D15" s="67"/>
    </row>
    <row r="16" spans="1:4" ht="31" x14ac:dyDescent="0.35">
      <c r="A16" s="25" t="s">
        <v>297</v>
      </c>
    </row>
    <row r="17" spans="1:4" x14ac:dyDescent="0.35">
      <c r="A17" s="22" t="s">
        <v>268</v>
      </c>
    </row>
    <row r="18" spans="1:4" x14ac:dyDescent="0.35">
      <c r="A18" s="23" t="s">
        <v>269</v>
      </c>
    </row>
    <row r="20" spans="1:4" x14ac:dyDescent="0.35">
      <c r="A20" s="74" t="s">
        <v>270</v>
      </c>
      <c r="B20" s="75"/>
      <c r="C20" s="75"/>
      <c r="D20" s="75"/>
    </row>
    <row r="21" spans="1:4" x14ac:dyDescent="0.35">
      <c r="A21" s="26" t="s">
        <v>271</v>
      </c>
      <c r="B21" s="27"/>
      <c r="C21" s="28" t="s">
        <v>272</v>
      </c>
      <c r="D21" s="28" t="s">
        <v>273</v>
      </c>
    </row>
    <row r="22" spans="1:4" x14ac:dyDescent="0.35">
      <c r="A22" s="7" t="s">
        <v>277</v>
      </c>
      <c r="B22" s="8"/>
      <c r="C22" s="55">
        <f>SUM(Rámparendszer!D12)</f>
        <v>0</v>
      </c>
      <c r="D22" s="55">
        <f>SUM(Rámparendszer!E12)</f>
        <v>0</v>
      </c>
    </row>
    <row r="23" spans="1:4" x14ac:dyDescent="0.35">
      <c r="A23" s="9" t="s">
        <v>278</v>
      </c>
      <c r="B23" s="10"/>
      <c r="C23" s="56">
        <f>SUM(Előtető!D6)</f>
        <v>0</v>
      </c>
      <c r="D23" s="56">
        <f>SUM(Előtető!E6)</f>
        <v>0</v>
      </c>
    </row>
    <row r="24" spans="1:4" x14ac:dyDescent="0.35">
      <c r="A24" s="9" t="s">
        <v>287</v>
      </c>
      <c r="B24" s="10"/>
      <c r="C24" s="56">
        <f>SUM('Homlokzat felújítás'!D13)</f>
        <v>0</v>
      </c>
      <c r="D24" s="56">
        <f>SUM('Homlokzat felújítás'!E13)</f>
        <v>0</v>
      </c>
    </row>
    <row r="25" spans="1:4" x14ac:dyDescent="0.35">
      <c r="A25" s="9" t="s">
        <v>279</v>
      </c>
      <c r="B25" s="10"/>
      <c r="C25" s="56">
        <f>SUM('Belső felújítások'!D14)</f>
        <v>0</v>
      </c>
      <c r="D25" s="56">
        <f>SUM('Belső felújítások'!E14)</f>
        <v>0</v>
      </c>
    </row>
    <row r="26" spans="1:4" x14ac:dyDescent="0.35">
      <c r="A26" s="29" t="s">
        <v>291</v>
      </c>
      <c r="B26" s="30"/>
      <c r="C26" s="57">
        <f>SUM(Térburkolatok!D5)</f>
        <v>0</v>
      </c>
      <c r="D26" s="57">
        <f>SUM(Térburkolatok!E5)</f>
        <v>0</v>
      </c>
    </row>
    <row r="27" spans="1:4" x14ac:dyDescent="0.35">
      <c r="A27" s="29" t="s">
        <v>292</v>
      </c>
      <c r="B27" s="30"/>
      <c r="C27" s="57">
        <f>SUM(Járdák!D4)</f>
        <v>0</v>
      </c>
      <c r="D27" s="57">
        <f>SUM(Járdák!E4)</f>
        <v>0</v>
      </c>
    </row>
    <row r="28" spans="1:4" s="33" customFormat="1" x14ac:dyDescent="0.35">
      <c r="A28" s="51" t="s">
        <v>280</v>
      </c>
      <c r="B28" s="52"/>
      <c r="C28" s="58">
        <f>SUM('Födém hőszigetelés'!D3)</f>
        <v>0</v>
      </c>
      <c r="D28" s="58">
        <f>SUM('Födém hőszigetelés'!E3)</f>
        <v>0</v>
      </c>
    </row>
    <row r="29" spans="1:4" s="33" customFormat="1" x14ac:dyDescent="0.35">
      <c r="A29" s="9" t="s">
        <v>300</v>
      </c>
      <c r="B29" s="10"/>
      <c r="C29" s="56">
        <f>Víz!H34</f>
        <v>0</v>
      </c>
      <c r="D29" s="56">
        <f>Víz!I34</f>
        <v>0</v>
      </c>
    </row>
    <row r="30" spans="1:4" s="33" customFormat="1" x14ac:dyDescent="0.35">
      <c r="A30" s="9" t="s">
        <v>301</v>
      </c>
      <c r="B30" s="10"/>
      <c r="C30" s="56">
        <f>Fűtés!H23</f>
        <v>0</v>
      </c>
      <c r="D30" s="56">
        <f>Fűtés!I23</f>
        <v>0</v>
      </c>
    </row>
    <row r="31" spans="1:4" s="33" customFormat="1" x14ac:dyDescent="0.35">
      <c r="A31" s="9" t="s">
        <v>302</v>
      </c>
      <c r="B31" s="10"/>
      <c r="C31" s="56">
        <f>Gáz!H13</f>
        <v>0</v>
      </c>
      <c r="D31" s="56">
        <f>Gáz!I13</f>
        <v>0</v>
      </c>
    </row>
    <row r="32" spans="1:4" x14ac:dyDescent="0.35">
      <c r="A32" s="9" t="s">
        <v>303</v>
      </c>
      <c r="B32" s="10"/>
      <c r="C32" s="56">
        <f>Villany!H31</f>
        <v>0</v>
      </c>
      <c r="D32" s="56">
        <f>Villany!I31</f>
        <v>0</v>
      </c>
    </row>
    <row r="33" spans="1:4" x14ac:dyDescent="0.35">
      <c r="A33" s="53" t="s">
        <v>274</v>
      </c>
      <c r="B33" s="54"/>
      <c r="C33" s="59">
        <f>SUM(C22:C32)</f>
        <v>0</v>
      </c>
      <c r="D33" s="59">
        <f>SUM(D22:D32)</f>
        <v>0</v>
      </c>
    </row>
    <row r="34" spans="1:4" ht="20.25" customHeight="1" x14ac:dyDescent="0.35">
      <c r="A34" s="26" t="s">
        <v>275</v>
      </c>
      <c r="B34" s="10"/>
      <c r="C34" s="68">
        <f>C33+D33</f>
        <v>0</v>
      </c>
      <c r="D34" s="69"/>
    </row>
    <row r="35" spans="1:4" x14ac:dyDescent="0.35">
      <c r="A35" s="29" t="s">
        <v>276</v>
      </c>
      <c r="B35" s="31">
        <v>0.27</v>
      </c>
      <c r="C35" s="70">
        <f>ROUND(C34*B35,0)</f>
        <v>0</v>
      </c>
      <c r="D35" s="71"/>
    </row>
    <row r="36" spans="1:4" x14ac:dyDescent="0.35">
      <c r="A36" s="29" t="s">
        <v>261</v>
      </c>
      <c r="B36" s="30"/>
      <c r="C36" s="70">
        <f>ROUND(C34+C35,0)</f>
        <v>0</v>
      </c>
      <c r="D36" s="71"/>
    </row>
    <row r="37" spans="1:4" x14ac:dyDescent="0.35">
      <c r="C37" s="32"/>
      <c r="D37" s="32"/>
    </row>
    <row r="38" spans="1:4" x14ac:dyDescent="0.35">
      <c r="C38" s="32"/>
      <c r="D38" s="32"/>
    </row>
    <row r="39" spans="1:4" ht="65.25" customHeight="1" x14ac:dyDescent="0.35">
      <c r="A39" s="72"/>
      <c r="B39" s="72"/>
      <c r="C39" s="72"/>
      <c r="D39" s="72"/>
    </row>
    <row r="40" spans="1:4" x14ac:dyDescent="0.35">
      <c r="C40" s="32"/>
      <c r="D40" s="32"/>
    </row>
    <row r="41" spans="1:4" x14ac:dyDescent="0.35">
      <c r="C41" s="32"/>
      <c r="D41" s="32"/>
    </row>
    <row r="42" spans="1:4" x14ac:dyDescent="0.35">
      <c r="C42" s="32"/>
      <c r="D42" s="32"/>
    </row>
    <row r="43" spans="1:4" x14ac:dyDescent="0.35">
      <c r="C43" s="32"/>
      <c r="D43" s="32"/>
    </row>
    <row r="44" spans="1:4" x14ac:dyDescent="0.35">
      <c r="C44" s="32"/>
      <c r="D44" s="32"/>
    </row>
    <row r="45" spans="1:4" x14ac:dyDescent="0.35">
      <c r="C45" s="32"/>
      <c r="D45" s="32"/>
    </row>
  </sheetData>
  <mergeCells count="13">
    <mergeCell ref="A1:D1"/>
    <mergeCell ref="A2:D2"/>
    <mergeCell ref="A3:D3"/>
    <mergeCell ref="A4:D4"/>
    <mergeCell ref="A5:D5"/>
    <mergeCell ref="A8:D8"/>
    <mergeCell ref="C34:D34"/>
    <mergeCell ref="C35:D35"/>
    <mergeCell ref="C36:D36"/>
    <mergeCell ref="A39:D39"/>
    <mergeCell ref="A14:D14"/>
    <mergeCell ref="A15:D15"/>
    <mergeCell ref="A20:D20"/>
  </mergeCells>
  <printOptions horizontalCentered="1"/>
  <pageMargins left="0.74803149606299213" right="0.74803149606299213" top="0.98425196850393704" bottom="0.98425196850393704" header="0.51181102362204722" footer="0.51181102362204722"/>
  <pageSetup paperSize="9" orientation="portrait"/>
  <headerFooter>
    <oddFooter>&amp;P. oldal, összesen: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0FCE8-EF17-3049-A850-9DF721DDBF32}">
  <dimension ref="A1:I23"/>
  <sheetViews>
    <sheetView topLeftCell="A15" workbookViewId="0">
      <selection activeCell="G5" sqref="G5"/>
    </sheetView>
  </sheetViews>
  <sheetFormatPr defaultColWidth="11.453125" defaultRowHeight="13" x14ac:dyDescent="0.35"/>
  <cols>
    <col min="1" max="1" width="4.36328125" style="41" customWidth="1"/>
    <col min="2" max="2" width="9.36328125" style="42" customWidth="1"/>
    <col min="3" max="3" width="32.6328125" style="42" customWidth="1"/>
    <col min="4" max="4" width="6.6328125" style="43" customWidth="1"/>
    <col min="5" max="5" width="6.6328125" style="42" customWidth="1"/>
    <col min="6" max="6" width="9.6328125" style="44" bestFit="1" customWidth="1"/>
    <col min="7" max="7" width="8.81640625" style="44" bestFit="1" customWidth="1"/>
    <col min="8" max="8" width="11" style="44" bestFit="1" customWidth="1"/>
    <col min="9" max="9" width="9.6328125" style="44" customWidth="1"/>
    <col min="10" max="10" width="15.6328125" style="42" customWidth="1"/>
    <col min="11" max="256" width="11.453125" style="42"/>
    <col min="257" max="257" width="4.36328125" style="42" customWidth="1"/>
    <col min="258" max="258" width="9.36328125" style="42" customWidth="1"/>
    <col min="259" max="259" width="32.6328125" style="42" customWidth="1"/>
    <col min="260" max="261" width="6.6328125" style="42" customWidth="1"/>
    <col min="262" max="262" width="9.6328125" style="42" bestFit="1" customWidth="1"/>
    <col min="263" max="263" width="8.81640625" style="42" bestFit="1" customWidth="1"/>
    <col min="264" max="264" width="11" style="42" bestFit="1" customWidth="1"/>
    <col min="265" max="265" width="9.6328125" style="42" customWidth="1"/>
    <col min="266" max="266" width="15.6328125" style="42" customWidth="1"/>
    <col min="267" max="512" width="11.453125" style="42"/>
    <col min="513" max="513" width="4.36328125" style="42" customWidth="1"/>
    <col min="514" max="514" width="9.36328125" style="42" customWidth="1"/>
    <col min="515" max="515" width="32.6328125" style="42" customWidth="1"/>
    <col min="516" max="517" width="6.6328125" style="42" customWidth="1"/>
    <col min="518" max="518" width="9.6328125" style="42" bestFit="1" customWidth="1"/>
    <col min="519" max="519" width="8.81640625" style="42" bestFit="1" customWidth="1"/>
    <col min="520" max="520" width="11" style="42" bestFit="1" customWidth="1"/>
    <col min="521" max="521" width="9.6328125" style="42" customWidth="1"/>
    <col min="522" max="522" width="15.6328125" style="42" customWidth="1"/>
    <col min="523" max="768" width="11.453125" style="42"/>
    <col min="769" max="769" width="4.36328125" style="42" customWidth="1"/>
    <col min="770" max="770" width="9.36328125" style="42" customWidth="1"/>
    <col min="771" max="771" width="32.6328125" style="42" customWidth="1"/>
    <col min="772" max="773" width="6.6328125" style="42" customWidth="1"/>
    <col min="774" max="774" width="9.6328125" style="42" bestFit="1" customWidth="1"/>
    <col min="775" max="775" width="8.81640625" style="42" bestFit="1" customWidth="1"/>
    <col min="776" max="776" width="11" style="42" bestFit="1" customWidth="1"/>
    <col min="777" max="777" width="9.6328125" style="42" customWidth="1"/>
    <col min="778" max="778" width="15.6328125" style="42" customWidth="1"/>
    <col min="779" max="1024" width="11.453125" style="42"/>
    <col min="1025" max="1025" width="4.36328125" style="42" customWidth="1"/>
    <col min="1026" max="1026" width="9.36328125" style="42" customWidth="1"/>
    <col min="1027" max="1027" width="32.6328125" style="42" customWidth="1"/>
    <col min="1028" max="1029" width="6.6328125" style="42" customWidth="1"/>
    <col min="1030" max="1030" width="9.6328125" style="42" bestFit="1" customWidth="1"/>
    <col min="1031" max="1031" width="8.81640625" style="42" bestFit="1" customWidth="1"/>
    <col min="1032" max="1032" width="11" style="42" bestFit="1" customWidth="1"/>
    <col min="1033" max="1033" width="9.6328125" style="42" customWidth="1"/>
    <col min="1034" max="1034" width="15.6328125" style="42" customWidth="1"/>
    <col min="1035" max="1280" width="11.453125" style="42"/>
    <col min="1281" max="1281" width="4.36328125" style="42" customWidth="1"/>
    <col min="1282" max="1282" width="9.36328125" style="42" customWidth="1"/>
    <col min="1283" max="1283" width="32.6328125" style="42" customWidth="1"/>
    <col min="1284" max="1285" width="6.6328125" style="42" customWidth="1"/>
    <col min="1286" max="1286" width="9.6328125" style="42" bestFit="1" customWidth="1"/>
    <col min="1287" max="1287" width="8.81640625" style="42" bestFit="1" customWidth="1"/>
    <col min="1288" max="1288" width="11" style="42" bestFit="1" customWidth="1"/>
    <col min="1289" max="1289" width="9.6328125" style="42" customWidth="1"/>
    <col min="1290" max="1290" width="15.6328125" style="42" customWidth="1"/>
    <col min="1291" max="1536" width="11.453125" style="42"/>
    <col min="1537" max="1537" width="4.36328125" style="42" customWidth="1"/>
    <col min="1538" max="1538" width="9.36328125" style="42" customWidth="1"/>
    <col min="1539" max="1539" width="32.6328125" style="42" customWidth="1"/>
    <col min="1540" max="1541" width="6.6328125" style="42" customWidth="1"/>
    <col min="1542" max="1542" width="9.6328125" style="42" bestFit="1" customWidth="1"/>
    <col min="1543" max="1543" width="8.81640625" style="42" bestFit="1" customWidth="1"/>
    <col min="1544" max="1544" width="11" style="42" bestFit="1" customWidth="1"/>
    <col min="1545" max="1545" width="9.6328125" style="42" customWidth="1"/>
    <col min="1546" max="1546" width="15.6328125" style="42" customWidth="1"/>
    <col min="1547" max="1792" width="11.453125" style="42"/>
    <col min="1793" max="1793" width="4.36328125" style="42" customWidth="1"/>
    <col min="1794" max="1794" width="9.36328125" style="42" customWidth="1"/>
    <col min="1795" max="1795" width="32.6328125" style="42" customWidth="1"/>
    <col min="1796" max="1797" width="6.6328125" style="42" customWidth="1"/>
    <col min="1798" max="1798" width="9.6328125" style="42" bestFit="1" customWidth="1"/>
    <col min="1799" max="1799" width="8.81640625" style="42" bestFit="1" customWidth="1"/>
    <col min="1800" max="1800" width="11" style="42" bestFit="1" customWidth="1"/>
    <col min="1801" max="1801" width="9.6328125" style="42" customWidth="1"/>
    <col min="1802" max="1802" width="15.6328125" style="42" customWidth="1"/>
    <col min="1803" max="2048" width="11.453125" style="42"/>
    <col min="2049" max="2049" width="4.36328125" style="42" customWidth="1"/>
    <col min="2050" max="2050" width="9.36328125" style="42" customWidth="1"/>
    <col min="2051" max="2051" width="32.6328125" style="42" customWidth="1"/>
    <col min="2052" max="2053" width="6.6328125" style="42" customWidth="1"/>
    <col min="2054" max="2054" width="9.6328125" style="42" bestFit="1" customWidth="1"/>
    <col min="2055" max="2055" width="8.81640625" style="42" bestFit="1" customWidth="1"/>
    <col min="2056" max="2056" width="11" style="42" bestFit="1" customWidth="1"/>
    <col min="2057" max="2057" width="9.6328125" style="42" customWidth="1"/>
    <col min="2058" max="2058" width="15.6328125" style="42" customWidth="1"/>
    <col min="2059" max="2304" width="11.453125" style="42"/>
    <col min="2305" max="2305" width="4.36328125" style="42" customWidth="1"/>
    <col min="2306" max="2306" width="9.36328125" style="42" customWidth="1"/>
    <col min="2307" max="2307" width="32.6328125" style="42" customWidth="1"/>
    <col min="2308" max="2309" width="6.6328125" style="42" customWidth="1"/>
    <col min="2310" max="2310" width="9.6328125" style="42" bestFit="1" customWidth="1"/>
    <col min="2311" max="2311" width="8.81640625" style="42" bestFit="1" customWidth="1"/>
    <col min="2312" max="2312" width="11" style="42" bestFit="1" customWidth="1"/>
    <col min="2313" max="2313" width="9.6328125" style="42" customWidth="1"/>
    <col min="2314" max="2314" width="15.6328125" style="42" customWidth="1"/>
    <col min="2315" max="2560" width="11.453125" style="42"/>
    <col min="2561" max="2561" width="4.36328125" style="42" customWidth="1"/>
    <col min="2562" max="2562" width="9.36328125" style="42" customWidth="1"/>
    <col min="2563" max="2563" width="32.6328125" style="42" customWidth="1"/>
    <col min="2564" max="2565" width="6.6328125" style="42" customWidth="1"/>
    <col min="2566" max="2566" width="9.6328125" style="42" bestFit="1" customWidth="1"/>
    <col min="2567" max="2567" width="8.81640625" style="42" bestFit="1" customWidth="1"/>
    <col min="2568" max="2568" width="11" style="42" bestFit="1" customWidth="1"/>
    <col min="2569" max="2569" width="9.6328125" style="42" customWidth="1"/>
    <col min="2570" max="2570" width="15.6328125" style="42" customWidth="1"/>
    <col min="2571" max="2816" width="11.453125" style="42"/>
    <col min="2817" max="2817" width="4.36328125" style="42" customWidth="1"/>
    <col min="2818" max="2818" width="9.36328125" style="42" customWidth="1"/>
    <col min="2819" max="2819" width="32.6328125" style="42" customWidth="1"/>
    <col min="2820" max="2821" width="6.6328125" style="42" customWidth="1"/>
    <col min="2822" max="2822" width="9.6328125" style="42" bestFit="1" customWidth="1"/>
    <col min="2823" max="2823" width="8.81640625" style="42" bestFit="1" customWidth="1"/>
    <col min="2824" max="2824" width="11" style="42" bestFit="1" customWidth="1"/>
    <col min="2825" max="2825" width="9.6328125" style="42" customWidth="1"/>
    <col min="2826" max="2826" width="15.6328125" style="42" customWidth="1"/>
    <col min="2827" max="3072" width="11.453125" style="42"/>
    <col min="3073" max="3073" width="4.36328125" style="42" customWidth="1"/>
    <col min="3074" max="3074" width="9.36328125" style="42" customWidth="1"/>
    <col min="3075" max="3075" width="32.6328125" style="42" customWidth="1"/>
    <col min="3076" max="3077" width="6.6328125" style="42" customWidth="1"/>
    <col min="3078" max="3078" width="9.6328125" style="42" bestFit="1" customWidth="1"/>
    <col min="3079" max="3079" width="8.81640625" style="42" bestFit="1" customWidth="1"/>
    <col min="3080" max="3080" width="11" style="42" bestFit="1" customWidth="1"/>
    <col min="3081" max="3081" width="9.6328125" style="42" customWidth="1"/>
    <col min="3082" max="3082" width="15.6328125" style="42" customWidth="1"/>
    <col min="3083" max="3328" width="11.453125" style="42"/>
    <col min="3329" max="3329" width="4.36328125" style="42" customWidth="1"/>
    <col min="3330" max="3330" width="9.36328125" style="42" customWidth="1"/>
    <col min="3331" max="3331" width="32.6328125" style="42" customWidth="1"/>
    <col min="3332" max="3333" width="6.6328125" style="42" customWidth="1"/>
    <col min="3334" max="3334" width="9.6328125" style="42" bestFit="1" customWidth="1"/>
    <col min="3335" max="3335" width="8.81640625" style="42" bestFit="1" customWidth="1"/>
    <col min="3336" max="3336" width="11" style="42" bestFit="1" customWidth="1"/>
    <col min="3337" max="3337" width="9.6328125" style="42" customWidth="1"/>
    <col min="3338" max="3338" width="15.6328125" style="42" customWidth="1"/>
    <col min="3339" max="3584" width="11.453125" style="42"/>
    <col min="3585" max="3585" width="4.36328125" style="42" customWidth="1"/>
    <col min="3586" max="3586" width="9.36328125" style="42" customWidth="1"/>
    <col min="3587" max="3587" width="32.6328125" style="42" customWidth="1"/>
    <col min="3588" max="3589" width="6.6328125" style="42" customWidth="1"/>
    <col min="3590" max="3590" width="9.6328125" style="42" bestFit="1" customWidth="1"/>
    <col min="3591" max="3591" width="8.81640625" style="42" bestFit="1" customWidth="1"/>
    <col min="3592" max="3592" width="11" style="42" bestFit="1" customWidth="1"/>
    <col min="3593" max="3593" width="9.6328125" style="42" customWidth="1"/>
    <col min="3594" max="3594" width="15.6328125" style="42" customWidth="1"/>
    <col min="3595" max="3840" width="11.453125" style="42"/>
    <col min="3841" max="3841" width="4.36328125" style="42" customWidth="1"/>
    <col min="3842" max="3842" width="9.36328125" style="42" customWidth="1"/>
    <col min="3843" max="3843" width="32.6328125" style="42" customWidth="1"/>
    <col min="3844" max="3845" width="6.6328125" style="42" customWidth="1"/>
    <col min="3846" max="3846" width="9.6328125" style="42" bestFit="1" customWidth="1"/>
    <col min="3847" max="3847" width="8.81640625" style="42" bestFit="1" customWidth="1"/>
    <col min="3848" max="3848" width="11" style="42" bestFit="1" customWidth="1"/>
    <col min="3849" max="3849" width="9.6328125" style="42" customWidth="1"/>
    <col min="3850" max="3850" width="15.6328125" style="42" customWidth="1"/>
    <col min="3851" max="4096" width="11.453125" style="42"/>
    <col min="4097" max="4097" width="4.36328125" style="42" customWidth="1"/>
    <col min="4098" max="4098" width="9.36328125" style="42" customWidth="1"/>
    <col min="4099" max="4099" width="32.6328125" style="42" customWidth="1"/>
    <col min="4100" max="4101" width="6.6328125" style="42" customWidth="1"/>
    <col min="4102" max="4102" width="9.6328125" style="42" bestFit="1" customWidth="1"/>
    <col min="4103" max="4103" width="8.81640625" style="42" bestFit="1" customWidth="1"/>
    <col min="4104" max="4104" width="11" style="42" bestFit="1" customWidth="1"/>
    <col min="4105" max="4105" width="9.6328125" style="42" customWidth="1"/>
    <col min="4106" max="4106" width="15.6328125" style="42" customWidth="1"/>
    <col min="4107" max="4352" width="11.453125" style="42"/>
    <col min="4353" max="4353" width="4.36328125" style="42" customWidth="1"/>
    <col min="4354" max="4354" width="9.36328125" style="42" customWidth="1"/>
    <col min="4355" max="4355" width="32.6328125" style="42" customWidth="1"/>
    <col min="4356" max="4357" width="6.6328125" style="42" customWidth="1"/>
    <col min="4358" max="4358" width="9.6328125" style="42" bestFit="1" customWidth="1"/>
    <col min="4359" max="4359" width="8.81640625" style="42" bestFit="1" customWidth="1"/>
    <col min="4360" max="4360" width="11" style="42" bestFit="1" customWidth="1"/>
    <col min="4361" max="4361" width="9.6328125" style="42" customWidth="1"/>
    <col min="4362" max="4362" width="15.6328125" style="42" customWidth="1"/>
    <col min="4363" max="4608" width="11.453125" style="42"/>
    <col min="4609" max="4609" width="4.36328125" style="42" customWidth="1"/>
    <col min="4610" max="4610" width="9.36328125" style="42" customWidth="1"/>
    <col min="4611" max="4611" width="32.6328125" style="42" customWidth="1"/>
    <col min="4612" max="4613" width="6.6328125" style="42" customWidth="1"/>
    <col min="4614" max="4614" width="9.6328125" style="42" bestFit="1" customWidth="1"/>
    <col min="4615" max="4615" width="8.81640625" style="42" bestFit="1" customWidth="1"/>
    <col min="4616" max="4616" width="11" style="42" bestFit="1" customWidth="1"/>
    <col min="4617" max="4617" width="9.6328125" style="42" customWidth="1"/>
    <col min="4618" max="4618" width="15.6328125" style="42" customWidth="1"/>
    <col min="4619" max="4864" width="11.453125" style="42"/>
    <col min="4865" max="4865" width="4.36328125" style="42" customWidth="1"/>
    <col min="4866" max="4866" width="9.36328125" style="42" customWidth="1"/>
    <col min="4867" max="4867" width="32.6328125" style="42" customWidth="1"/>
    <col min="4868" max="4869" width="6.6328125" style="42" customWidth="1"/>
    <col min="4870" max="4870" width="9.6328125" style="42" bestFit="1" customWidth="1"/>
    <col min="4871" max="4871" width="8.81640625" style="42" bestFit="1" customWidth="1"/>
    <col min="4872" max="4872" width="11" style="42" bestFit="1" customWidth="1"/>
    <col min="4873" max="4873" width="9.6328125" style="42" customWidth="1"/>
    <col min="4874" max="4874" width="15.6328125" style="42" customWidth="1"/>
    <col min="4875" max="5120" width="11.453125" style="42"/>
    <col min="5121" max="5121" width="4.36328125" style="42" customWidth="1"/>
    <col min="5122" max="5122" width="9.36328125" style="42" customWidth="1"/>
    <col min="5123" max="5123" width="32.6328125" style="42" customWidth="1"/>
    <col min="5124" max="5125" width="6.6328125" style="42" customWidth="1"/>
    <col min="5126" max="5126" width="9.6328125" style="42" bestFit="1" customWidth="1"/>
    <col min="5127" max="5127" width="8.81640625" style="42" bestFit="1" customWidth="1"/>
    <col min="5128" max="5128" width="11" style="42" bestFit="1" customWidth="1"/>
    <col min="5129" max="5129" width="9.6328125" style="42" customWidth="1"/>
    <col min="5130" max="5130" width="15.6328125" style="42" customWidth="1"/>
    <col min="5131" max="5376" width="11.453125" style="42"/>
    <col min="5377" max="5377" width="4.36328125" style="42" customWidth="1"/>
    <col min="5378" max="5378" width="9.36328125" style="42" customWidth="1"/>
    <col min="5379" max="5379" width="32.6328125" style="42" customWidth="1"/>
    <col min="5380" max="5381" width="6.6328125" style="42" customWidth="1"/>
    <col min="5382" max="5382" width="9.6328125" style="42" bestFit="1" customWidth="1"/>
    <col min="5383" max="5383" width="8.81640625" style="42" bestFit="1" customWidth="1"/>
    <col min="5384" max="5384" width="11" style="42" bestFit="1" customWidth="1"/>
    <col min="5385" max="5385" width="9.6328125" style="42" customWidth="1"/>
    <col min="5386" max="5386" width="15.6328125" style="42" customWidth="1"/>
    <col min="5387" max="5632" width="11.453125" style="42"/>
    <col min="5633" max="5633" width="4.36328125" style="42" customWidth="1"/>
    <col min="5634" max="5634" width="9.36328125" style="42" customWidth="1"/>
    <col min="5635" max="5635" width="32.6328125" style="42" customWidth="1"/>
    <col min="5636" max="5637" width="6.6328125" style="42" customWidth="1"/>
    <col min="5638" max="5638" width="9.6328125" style="42" bestFit="1" customWidth="1"/>
    <col min="5639" max="5639" width="8.81640625" style="42" bestFit="1" customWidth="1"/>
    <col min="5640" max="5640" width="11" style="42" bestFit="1" customWidth="1"/>
    <col min="5641" max="5641" width="9.6328125" style="42" customWidth="1"/>
    <col min="5642" max="5642" width="15.6328125" style="42" customWidth="1"/>
    <col min="5643" max="5888" width="11.453125" style="42"/>
    <col min="5889" max="5889" width="4.36328125" style="42" customWidth="1"/>
    <col min="5890" max="5890" width="9.36328125" style="42" customWidth="1"/>
    <col min="5891" max="5891" width="32.6328125" style="42" customWidth="1"/>
    <col min="5892" max="5893" width="6.6328125" style="42" customWidth="1"/>
    <col min="5894" max="5894" width="9.6328125" style="42" bestFit="1" customWidth="1"/>
    <col min="5895" max="5895" width="8.81640625" style="42" bestFit="1" customWidth="1"/>
    <col min="5896" max="5896" width="11" style="42" bestFit="1" customWidth="1"/>
    <col min="5897" max="5897" width="9.6328125" style="42" customWidth="1"/>
    <col min="5898" max="5898" width="15.6328125" style="42" customWidth="1"/>
    <col min="5899" max="6144" width="11.453125" style="42"/>
    <col min="6145" max="6145" width="4.36328125" style="42" customWidth="1"/>
    <col min="6146" max="6146" width="9.36328125" style="42" customWidth="1"/>
    <col min="6147" max="6147" width="32.6328125" style="42" customWidth="1"/>
    <col min="6148" max="6149" width="6.6328125" style="42" customWidth="1"/>
    <col min="6150" max="6150" width="9.6328125" style="42" bestFit="1" customWidth="1"/>
    <col min="6151" max="6151" width="8.81640625" style="42" bestFit="1" customWidth="1"/>
    <col min="6152" max="6152" width="11" style="42" bestFit="1" customWidth="1"/>
    <col min="6153" max="6153" width="9.6328125" style="42" customWidth="1"/>
    <col min="6154" max="6154" width="15.6328125" style="42" customWidth="1"/>
    <col min="6155" max="6400" width="11.453125" style="42"/>
    <col min="6401" max="6401" width="4.36328125" style="42" customWidth="1"/>
    <col min="6402" max="6402" width="9.36328125" style="42" customWidth="1"/>
    <col min="6403" max="6403" width="32.6328125" style="42" customWidth="1"/>
    <col min="6404" max="6405" width="6.6328125" style="42" customWidth="1"/>
    <col min="6406" max="6406" width="9.6328125" style="42" bestFit="1" customWidth="1"/>
    <col min="6407" max="6407" width="8.81640625" style="42" bestFit="1" customWidth="1"/>
    <col min="6408" max="6408" width="11" style="42" bestFit="1" customWidth="1"/>
    <col min="6409" max="6409" width="9.6328125" style="42" customWidth="1"/>
    <col min="6410" max="6410" width="15.6328125" style="42" customWidth="1"/>
    <col min="6411" max="6656" width="11.453125" style="42"/>
    <col min="6657" max="6657" width="4.36328125" style="42" customWidth="1"/>
    <col min="6658" max="6658" width="9.36328125" style="42" customWidth="1"/>
    <col min="6659" max="6659" width="32.6328125" style="42" customWidth="1"/>
    <col min="6660" max="6661" width="6.6328125" style="42" customWidth="1"/>
    <col min="6662" max="6662" width="9.6328125" style="42" bestFit="1" customWidth="1"/>
    <col min="6663" max="6663" width="8.81640625" style="42" bestFit="1" customWidth="1"/>
    <col min="6664" max="6664" width="11" style="42" bestFit="1" customWidth="1"/>
    <col min="6665" max="6665" width="9.6328125" style="42" customWidth="1"/>
    <col min="6666" max="6666" width="15.6328125" style="42" customWidth="1"/>
    <col min="6667" max="6912" width="11.453125" style="42"/>
    <col min="6913" max="6913" width="4.36328125" style="42" customWidth="1"/>
    <col min="6914" max="6914" width="9.36328125" style="42" customWidth="1"/>
    <col min="6915" max="6915" width="32.6328125" style="42" customWidth="1"/>
    <col min="6916" max="6917" width="6.6328125" style="42" customWidth="1"/>
    <col min="6918" max="6918" width="9.6328125" style="42" bestFit="1" customWidth="1"/>
    <col min="6919" max="6919" width="8.81640625" style="42" bestFit="1" customWidth="1"/>
    <col min="6920" max="6920" width="11" style="42" bestFit="1" customWidth="1"/>
    <col min="6921" max="6921" width="9.6328125" style="42" customWidth="1"/>
    <col min="6922" max="6922" width="15.6328125" style="42" customWidth="1"/>
    <col min="6923" max="7168" width="11.453125" style="42"/>
    <col min="7169" max="7169" width="4.36328125" style="42" customWidth="1"/>
    <col min="7170" max="7170" width="9.36328125" style="42" customWidth="1"/>
    <col min="7171" max="7171" width="32.6328125" style="42" customWidth="1"/>
    <col min="7172" max="7173" width="6.6328125" style="42" customWidth="1"/>
    <col min="7174" max="7174" width="9.6328125" style="42" bestFit="1" customWidth="1"/>
    <col min="7175" max="7175" width="8.81640625" style="42" bestFit="1" customWidth="1"/>
    <col min="7176" max="7176" width="11" style="42" bestFit="1" customWidth="1"/>
    <col min="7177" max="7177" width="9.6328125" style="42" customWidth="1"/>
    <col min="7178" max="7178" width="15.6328125" style="42" customWidth="1"/>
    <col min="7179" max="7424" width="11.453125" style="42"/>
    <col min="7425" max="7425" width="4.36328125" style="42" customWidth="1"/>
    <col min="7426" max="7426" width="9.36328125" style="42" customWidth="1"/>
    <col min="7427" max="7427" width="32.6328125" style="42" customWidth="1"/>
    <col min="7428" max="7429" width="6.6328125" style="42" customWidth="1"/>
    <col min="7430" max="7430" width="9.6328125" style="42" bestFit="1" customWidth="1"/>
    <col min="7431" max="7431" width="8.81640625" style="42" bestFit="1" customWidth="1"/>
    <col min="7432" max="7432" width="11" style="42" bestFit="1" customWidth="1"/>
    <col min="7433" max="7433" width="9.6328125" style="42" customWidth="1"/>
    <col min="7434" max="7434" width="15.6328125" style="42" customWidth="1"/>
    <col min="7435" max="7680" width="11.453125" style="42"/>
    <col min="7681" max="7681" width="4.36328125" style="42" customWidth="1"/>
    <col min="7682" max="7682" width="9.36328125" style="42" customWidth="1"/>
    <col min="7683" max="7683" width="32.6328125" style="42" customWidth="1"/>
    <col min="7684" max="7685" width="6.6328125" style="42" customWidth="1"/>
    <col min="7686" max="7686" width="9.6328125" style="42" bestFit="1" customWidth="1"/>
    <col min="7687" max="7687" width="8.81640625" style="42" bestFit="1" customWidth="1"/>
    <col min="7688" max="7688" width="11" style="42" bestFit="1" customWidth="1"/>
    <col min="7689" max="7689" width="9.6328125" style="42" customWidth="1"/>
    <col min="7690" max="7690" width="15.6328125" style="42" customWidth="1"/>
    <col min="7691" max="7936" width="11.453125" style="42"/>
    <col min="7937" max="7937" width="4.36328125" style="42" customWidth="1"/>
    <col min="7938" max="7938" width="9.36328125" style="42" customWidth="1"/>
    <col min="7939" max="7939" width="32.6328125" style="42" customWidth="1"/>
    <col min="7940" max="7941" width="6.6328125" style="42" customWidth="1"/>
    <col min="7942" max="7942" width="9.6328125" style="42" bestFit="1" customWidth="1"/>
    <col min="7943" max="7943" width="8.81640625" style="42" bestFit="1" customWidth="1"/>
    <col min="7944" max="7944" width="11" style="42" bestFit="1" customWidth="1"/>
    <col min="7945" max="7945" width="9.6328125" style="42" customWidth="1"/>
    <col min="7946" max="7946" width="15.6328125" style="42" customWidth="1"/>
    <col min="7947" max="8192" width="11.453125" style="42"/>
    <col min="8193" max="8193" width="4.36328125" style="42" customWidth="1"/>
    <col min="8194" max="8194" width="9.36328125" style="42" customWidth="1"/>
    <col min="8195" max="8195" width="32.6328125" style="42" customWidth="1"/>
    <col min="8196" max="8197" width="6.6328125" style="42" customWidth="1"/>
    <col min="8198" max="8198" width="9.6328125" style="42" bestFit="1" customWidth="1"/>
    <col min="8199" max="8199" width="8.81640625" style="42" bestFit="1" customWidth="1"/>
    <col min="8200" max="8200" width="11" style="42" bestFit="1" customWidth="1"/>
    <col min="8201" max="8201" width="9.6328125" style="42" customWidth="1"/>
    <col min="8202" max="8202" width="15.6328125" style="42" customWidth="1"/>
    <col min="8203" max="8448" width="11.453125" style="42"/>
    <col min="8449" max="8449" width="4.36328125" style="42" customWidth="1"/>
    <col min="8450" max="8450" width="9.36328125" style="42" customWidth="1"/>
    <col min="8451" max="8451" width="32.6328125" style="42" customWidth="1"/>
    <col min="8452" max="8453" width="6.6328125" style="42" customWidth="1"/>
    <col min="8454" max="8454" width="9.6328125" style="42" bestFit="1" customWidth="1"/>
    <col min="8455" max="8455" width="8.81640625" style="42" bestFit="1" customWidth="1"/>
    <col min="8456" max="8456" width="11" style="42" bestFit="1" customWidth="1"/>
    <col min="8457" max="8457" width="9.6328125" style="42" customWidth="1"/>
    <col min="8458" max="8458" width="15.6328125" style="42" customWidth="1"/>
    <col min="8459" max="8704" width="11.453125" style="42"/>
    <col min="8705" max="8705" width="4.36328125" style="42" customWidth="1"/>
    <col min="8706" max="8706" width="9.36328125" style="42" customWidth="1"/>
    <col min="8707" max="8707" width="32.6328125" style="42" customWidth="1"/>
    <col min="8708" max="8709" width="6.6328125" style="42" customWidth="1"/>
    <col min="8710" max="8710" width="9.6328125" style="42" bestFit="1" customWidth="1"/>
    <col min="8711" max="8711" width="8.81640625" style="42" bestFit="1" customWidth="1"/>
    <col min="8712" max="8712" width="11" style="42" bestFit="1" customWidth="1"/>
    <col min="8713" max="8713" width="9.6328125" style="42" customWidth="1"/>
    <col min="8714" max="8714" width="15.6328125" style="42" customWidth="1"/>
    <col min="8715" max="8960" width="11.453125" style="42"/>
    <col min="8961" max="8961" width="4.36328125" style="42" customWidth="1"/>
    <col min="8962" max="8962" width="9.36328125" style="42" customWidth="1"/>
    <col min="8963" max="8963" width="32.6328125" style="42" customWidth="1"/>
    <col min="8964" max="8965" width="6.6328125" style="42" customWidth="1"/>
    <col min="8966" max="8966" width="9.6328125" style="42" bestFit="1" customWidth="1"/>
    <col min="8967" max="8967" width="8.81640625" style="42" bestFit="1" customWidth="1"/>
    <col min="8968" max="8968" width="11" style="42" bestFit="1" customWidth="1"/>
    <col min="8969" max="8969" width="9.6328125" style="42" customWidth="1"/>
    <col min="8970" max="8970" width="15.6328125" style="42" customWidth="1"/>
    <col min="8971" max="9216" width="11.453125" style="42"/>
    <col min="9217" max="9217" width="4.36328125" style="42" customWidth="1"/>
    <col min="9218" max="9218" width="9.36328125" style="42" customWidth="1"/>
    <col min="9219" max="9219" width="32.6328125" style="42" customWidth="1"/>
    <col min="9220" max="9221" width="6.6328125" style="42" customWidth="1"/>
    <col min="9222" max="9222" width="9.6328125" style="42" bestFit="1" customWidth="1"/>
    <col min="9223" max="9223" width="8.81640625" style="42" bestFit="1" customWidth="1"/>
    <col min="9224" max="9224" width="11" style="42" bestFit="1" customWidth="1"/>
    <col min="9225" max="9225" width="9.6328125" style="42" customWidth="1"/>
    <col min="9226" max="9226" width="15.6328125" style="42" customWidth="1"/>
    <col min="9227" max="9472" width="11.453125" style="42"/>
    <col min="9473" max="9473" width="4.36328125" style="42" customWidth="1"/>
    <col min="9474" max="9474" width="9.36328125" style="42" customWidth="1"/>
    <col min="9475" max="9475" width="32.6328125" style="42" customWidth="1"/>
    <col min="9476" max="9477" width="6.6328125" style="42" customWidth="1"/>
    <col min="9478" max="9478" width="9.6328125" style="42" bestFit="1" customWidth="1"/>
    <col min="9479" max="9479" width="8.81640625" style="42" bestFit="1" customWidth="1"/>
    <col min="9480" max="9480" width="11" style="42" bestFit="1" customWidth="1"/>
    <col min="9481" max="9481" width="9.6328125" style="42" customWidth="1"/>
    <col min="9482" max="9482" width="15.6328125" style="42" customWidth="1"/>
    <col min="9483" max="9728" width="11.453125" style="42"/>
    <col min="9729" max="9729" width="4.36328125" style="42" customWidth="1"/>
    <col min="9730" max="9730" width="9.36328125" style="42" customWidth="1"/>
    <col min="9731" max="9731" width="32.6328125" style="42" customWidth="1"/>
    <col min="9732" max="9733" width="6.6328125" style="42" customWidth="1"/>
    <col min="9734" max="9734" width="9.6328125" style="42" bestFit="1" customWidth="1"/>
    <col min="9735" max="9735" width="8.81640625" style="42" bestFit="1" customWidth="1"/>
    <col min="9736" max="9736" width="11" style="42" bestFit="1" customWidth="1"/>
    <col min="9737" max="9737" width="9.6328125" style="42" customWidth="1"/>
    <col min="9738" max="9738" width="15.6328125" style="42" customWidth="1"/>
    <col min="9739" max="9984" width="11.453125" style="42"/>
    <col min="9985" max="9985" width="4.36328125" style="42" customWidth="1"/>
    <col min="9986" max="9986" width="9.36328125" style="42" customWidth="1"/>
    <col min="9987" max="9987" width="32.6328125" style="42" customWidth="1"/>
    <col min="9988" max="9989" width="6.6328125" style="42" customWidth="1"/>
    <col min="9990" max="9990" width="9.6328125" style="42" bestFit="1" customWidth="1"/>
    <col min="9991" max="9991" width="8.81640625" style="42" bestFit="1" customWidth="1"/>
    <col min="9992" max="9992" width="11" style="42" bestFit="1" customWidth="1"/>
    <col min="9993" max="9993" width="9.6328125" style="42" customWidth="1"/>
    <col min="9994" max="9994" width="15.6328125" style="42" customWidth="1"/>
    <col min="9995" max="10240" width="11.453125" style="42"/>
    <col min="10241" max="10241" width="4.36328125" style="42" customWidth="1"/>
    <col min="10242" max="10242" width="9.36328125" style="42" customWidth="1"/>
    <col min="10243" max="10243" width="32.6328125" style="42" customWidth="1"/>
    <col min="10244" max="10245" width="6.6328125" style="42" customWidth="1"/>
    <col min="10246" max="10246" width="9.6328125" style="42" bestFit="1" customWidth="1"/>
    <col min="10247" max="10247" width="8.81640625" style="42" bestFit="1" customWidth="1"/>
    <col min="10248" max="10248" width="11" style="42" bestFit="1" customWidth="1"/>
    <col min="10249" max="10249" width="9.6328125" style="42" customWidth="1"/>
    <col min="10250" max="10250" width="15.6328125" style="42" customWidth="1"/>
    <col min="10251" max="10496" width="11.453125" style="42"/>
    <col min="10497" max="10497" width="4.36328125" style="42" customWidth="1"/>
    <col min="10498" max="10498" width="9.36328125" style="42" customWidth="1"/>
    <col min="10499" max="10499" width="32.6328125" style="42" customWidth="1"/>
    <col min="10500" max="10501" width="6.6328125" style="42" customWidth="1"/>
    <col min="10502" max="10502" width="9.6328125" style="42" bestFit="1" customWidth="1"/>
    <col min="10503" max="10503" width="8.81640625" style="42" bestFit="1" customWidth="1"/>
    <col min="10504" max="10504" width="11" style="42" bestFit="1" customWidth="1"/>
    <col min="10505" max="10505" width="9.6328125" style="42" customWidth="1"/>
    <col min="10506" max="10506" width="15.6328125" style="42" customWidth="1"/>
    <col min="10507" max="10752" width="11.453125" style="42"/>
    <col min="10753" max="10753" width="4.36328125" style="42" customWidth="1"/>
    <col min="10754" max="10754" width="9.36328125" style="42" customWidth="1"/>
    <col min="10755" max="10755" width="32.6328125" style="42" customWidth="1"/>
    <col min="10756" max="10757" width="6.6328125" style="42" customWidth="1"/>
    <col min="10758" max="10758" width="9.6328125" style="42" bestFit="1" customWidth="1"/>
    <col min="10759" max="10759" width="8.81640625" style="42" bestFit="1" customWidth="1"/>
    <col min="10760" max="10760" width="11" style="42" bestFit="1" customWidth="1"/>
    <col min="10761" max="10761" width="9.6328125" style="42" customWidth="1"/>
    <col min="10762" max="10762" width="15.6328125" style="42" customWidth="1"/>
    <col min="10763" max="11008" width="11.453125" style="42"/>
    <col min="11009" max="11009" width="4.36328125" style="42" customWidth="1"/>
    <col min="11010" max="11010" width="9.36328125" style="42" customWidth="1"/>
    <col min="11011" max="11011" width="32.6328125" style="42" customWidth="1"/>
    <col min="11012" max="11013" width="6.6328125" style="42" customWidth="1"/>
    <col min="11014" max="11014" width="9.6328125" style="42" bestFit="1" customWidth="1"/>
    <col min="11015" max="11015" width="8.81640625" style="42" bestFit="1" customWidth="1"/>
    <col min="11016" max="11016" width="11" style="42" bestFit="1" customWidth="1"/>
    <col min="11017" max="11017" width="9.6328125" style="42" customWidth="1"/>
    <col min="11018" max="11018" width="15.6328125" style="42" customWidth="1"/>
    <col min="11019" max="11264" width="11.453125" style="42"/>
    <col min="11265" max="11265" width="4.36328125" style="42" customWidth="1"/>
    <col min="11266" max="11266" width="9.36328125" style="42" customWidth="1"/>
    <col min="11267" max="11267" width="32.6328125" style="42" customWidth="1"/>
    <col min="11268" max="11269" width="6.6328125" style="42" customWidth="1"/>
    <col min="11270" max="11270" width="9.6328125" style="42" bestFit="1" customWidth="1"/>
    <col min="11271" max="11271" width="8.81640625" style="42" bestFit="1" customWidth="1"/>
    <col min="11272" max="11272" width="11" style="42" bestFit="1" customWidth="1"/>
    <col min="11273" max="11273" width="9.6328125" style="42" customWidth="1"/>
    <col min="11274" max="11274" width="15.6328125" style="42" customWidth="1"/>
    <col min="11275" max="11520" width="11.453125" style="42"/>
    <col min="11521" max="11521" width="4.36328125" style="42" customWidth="1"/>
    <col min="11522" max="11522" width="9.36328125" style="42" customWidth="1"/>
    <col min="11523" max="11523" width="32.6328125" style="42" customWidth="1"/>
    <col min="11524" max="11525" width="6.6328125" style="42" customWidth="1"/>
    <col min="11526" max="11526" width="9.6328125" style="42" bestFit="1" customWidth="1"/>
    <col min="11527" max="11527" width="8.81640625" style="42" bestFit="1" customWidth="1"/>
    <col min="11528" max="11528" width="11" style="42" bestFit="1" customWidth="1"/>
    <col min="11529" max="11529" width="9.6328125" style="42" customWidth="1"/>
    <col min="11530" max="11530" width="15.6328125" style="42" customWidth="1"/>
    <col min="11531" max="11776" width="11.453125" style="42"/>
    <col min="11777" max="11777" width="4.36328125" style="42" customWidth="1"/>
    <col min="11778" max="11778" width="9.36328125" style="42" customWidth="1"/>
    <col min="11779" max="11779" width="32.6328125" style="42" customWidth="1"/>
    <col min="11780" max="11781" width="6.6328125" style="42" customWidth="1"/>
    <col min="11782" max="11782" width="9.6328125" style="42" bestFit="1" customWidth="1"/>
    <col min="11783" max="11783" width="8.81640625" style="42" bestFit="1" customWidth="1"/>
    <col min="11784" max="11784" width="11" style="42" bestFit="1" customWidth="1"/>
    <col min="11785" max="11785" width="9.6328125" style="42" customWidth="1"/>
    <col min="11786" max="11786" width="15.6328125" style="42" customWidth="1"/>
    <col min="11787" max="12032" width="11.453125" style="42"/>
    <col min="12033" max="12033" width="4.36328125" style="42" customWidth="1"/>
    <col min="12034" max="12034" width="9.36328125" style="42" customWidth="1"/>
    <col min="12035" max="12035" width="32.6328125" style="42" customWidth="1"/>
    <col min="12036" max="12037" width="6.6328125" style="42" customWidth="1"/>
    <col min="12038" max="12038" width="9.6328125" style="42" bestFit="1" customWidth="1"/>
    <col min="12039" max="12039" width="8.81640625" style="42" bestFit="1" customWidth="1"/>
    <col min="12040" max="12040" width="11" style="42" bestFit="1" customWidth="1"/>
    <col min="12041" max="12041" width="9.6328125" style="42" customWidth="1"/>
    <col min="12042" max="12042" width="15.6328125" style="42" customWidth="1"/>
    <col min="12043" max="12288" width="11.453125" style="42"/>
    <col min="12289" max="12289" width="4.36328125" style="42" customWidth="1"/>
    <col min="12290" max="12290" width="9.36328125" style="42" customWidth="1"/>
    <col min="12291" max="12291" width="32.6328125" style="42" customWidth="1"/>
    <col min="12292" max="12293" width="6.6328125" style="42" customWidth="1"/>
    <col min="12294" max="12294" width="9.6328125" style="42" bestFit="1" customWidth="1"/>
    <col min="12295" max="12295" width="8.81640625" style="42" bestFit="1" customWidth="1"/>
    <col min="12296" max="12296" width="11" style="42" bestFit="1" customWidth="1"/>
    <col min="12297" max="12297" width="9.6328125" style="42" customWidth="1"/>
    <col min="12298" max="12298" width="15.6328125" style="42" customWidth="1"/>
    <col min="12299" max="12544" width="11.453125" style="42"/>
    <col min="12545" max="12545" width="4.36328125" style="42" customWidth="1"/>
    <col min="12546" max="12546" width="9.36328125" style="42" customWidth="1"/>
    <col min="12547" max="12547" width="32.6328125" style="42" customWidth="1"/>
    <col min="12548" max="12549" width="6.6328125" style="42" customWidth="1"/>
    <col min="12550" max="12550" width="9.6328125" style="42" bestFit="1" customWidth="1"/>
    <col min="12551" max="12551" width="8.81640625" style="42" bestFit="1" customWidth="1"/>
    <col min="12552" max="12552" width="11" style="42" bestFit="1" customWidth="1"/>
    <col min="12553" max="12553" width="9.6328125" style="42" customWidth="1"/>
    <col min="12554" max="12554" width="15.6328125" style="42" customWidth="1"/>
    <col min="12555" max="12800" width="11.453125" style="42"/>
    <col min="12801" max="12801" width="4.36328125" style="42" customWidth="1"/>
    <col min="12802" max="12802" width="9.36328125" style="42" customWidth="1"/>
    <col min="12803" max="12803" width="32.6328125" style="42" customWidth="1"/>
    <col min="12804" max="12805" width="6.6328125" style="42" customWidth="1"/>
    <col min="12806" max="12806" width="9.6328125" style="42" bestFit="1" customWidth="1"/>
    <col min="12807" max="12807" width="8.81640625" style="42" bestFit="1" customWidth="1"/>
    <col min="12808" max="12808" width="11" style="42" bestFit="1" customWidth="1"/>
    <col min="12809" max="12809" width="9.6328125" style="42" customWidth="1"/>
    <col min="12810" max="12810" width="15.6328125" style="42" customWidth="1"/>
    <col min="12811" max="13056" width="11.453125" style="42"/>
    <col min="13057" max="13057" width="4.36328125" style="42" customWidth="1"/>
    <col min="13058" max="13058" width="9.36328125" style="42" customWidth="1"/>
    <col min="13059" max="13059" width="32.6328125" style="42" customWidth="1"/>
    <col min="13060" max="13061" width="6.6328125" style="42" customWidth="1"/>
    <col min="13062" max="13062" width="9.6328125" style="42" bestFit="1" customWidth="1"/>
    <col min="13063" max="13063" width="8.81640625" style="42" bestFit="1" customWidth="1"/>
    <col min="13064" max="13064" width="11" style="42" bestFit="1" customWidth="1"/>
    <col min="13065" max="13065" width="9.6328125" style="42" customWidth="1"/>
    <col min="13066" max="13066" width="15.6328125" style="42" customWidth="1"/>
    <col min="13067" max="13312" width="11.453125" style="42"/>
    <col min="13313" max="13313" width="4.36328125" style="42" customWidth="1"/>
    <col min="13314" max="13314" width="9.36328125" style="42" customWidth="1"/>
    <col min="13315" max="13315" width="32.6328125" style="42" customWidth="1"/>
    <col min="13316" max="13317" width="6.6328125" style="42" customWidth="1"/>
    <col min="13318" max="13318" width="9.6328125" style="42" bestFit="1" customWidth="1"/>
    <col min="13319" max="13319" width="8.81640625" style="42" bestFit="1" customWidth="1"/>
    <col min="13320" max="13320" width="11" style="42" bestFit="1" customWidth="1"/>
    <col min="13321" max="13321" width="9.6328125" style="42" customWidth="1"/>
    <col min="13322" max="13322" width="15.6328125" style="42" customWidth="1"/>
    <col min="13323" max="13568" width="11.453125" style="42"/>
    <col min="13569" max="13569" width="4.36328125" style="42" customWidth="1"/>
    <col min="13570" max="13570" width="9.36328125" style="42" customWidth="1"/>
    <col min="13571" max="13571" width="32.6328125" style="42" customWidth="1"/>
    <col min="13572" max="13573" width="6.6328125" style="42" customWidth="1"/>
    <col min="13574" max="13574" width="9.6328125" style="42" bestFit="1" customWidth="1"/>
    <col min="13575" max="13575" width="8.81640625" style="42" bestFit="1" customWidth="1"/>
    <col min="13576" max="13576" width="11" style="42" bestFit="1" customWidth="1"/>
    <col min="13577" max="13577" width="9.6328125" style="42" customWidth="1"/>
    <col min="13578" max="13578" width="15.6328125" style="42" customWidth="1"/>
    <col min="13579" max="13824" width="11.453125" style="42"/>
    <col min="13825" max="13825" width="4.36328125" style="42" customWidth="1"/>
    <col min="13826" max="13826" width="9.36328125" style="42" customWidth="1"/>
    <col min="13827" max="13827" width="32.6328125" style="42" customWidth="1"/>
    <col min="13828" max="13829" width="6.6328125" style="42" customWidth="1"/>
    <col min="13830" max="13830" width="9.6328125" style="42" bestFit="1" customWidth="1"/>
    <col min="13831" max="13831" width="8.81640625" style="42" bestFit="1" customWidth="1"/>
    <col min="13832" max="13832" width="11" style="42" bestFit="1" customWidth="1"/>
    <col min="13833" max="13833" width="9.6328125" style="42" customWidth="1"/>
    <col min="13834" max="13834" width="15.6328125" style="42" customWidth="1"/>
    <col min="13835" max="14080" width="11.453125" style="42"/>
    <col min="14081" max="14081" width="4.36328125" style="42" customWidth="1"/>
    <col min="14082" max="14082" width="9.36328125" style="42" customWidth="1"/>
    <col min="14083" max="14083" width="32.6328125" style="42" customWidth="1"/>
    <col min="14084" max="14085" width="6.6328125" style="42" customWidth="1"/>
    <col min="14086" max="14086" width="9.6328125" style="42" bestFit="1" customWidth="1"/>
    <col min="14087" max="14087" width="8.81640625" style="42" bestFit="1" customWidth="1"/>
    <col min="14088" max="14088" width="11" style="42" bestFit="1" customWidth="1"/>
    <col min="14089" max="14089" width="9.6328125" style="42" customWidth="1"/>
    <col min="14090" max="14090" width="15.6328125" style="42" customWidth="1"/>
    <col min="14091" max="14336" width="11.453125" style="42"/>
    <col min="14337" max="14337" width="4.36328125" style="42" customWidth="1"/>
    <col min="14338" max="14338" width="9.36328125" style="42" customWidth="1"/>
    <col min="14339" max="14339" width="32.6328125" style="42" customWidth="1"/>
    <col min="14340" max="14341" width="6.6328125" style="42" customWidth="1"/>
    <col min="14342" max="14342" width="9.6328125" style="42" bestFit="1" customWidth="1"/>
    <col min="14343" max="14343" width="8.81640625" style="42" bestFit="1" customWidth="1"/>
    <col min="14344" max="14344" width="11" style="42" bestFit="1" customWidth="1"/>
    <col min="14345" max="14345" width="9.6328125" style="42" customWidth="1"/>
    <col min="14346" max="14346" width="15.6328125" style="42" customWidth="1"/>
    <col min="14347" max="14592" width="11.453125" style="42"/>
    <col min="14593" max="14593" width="4.36328125" style="42" customWidth="1"/>
    <col min="14594" max="14594" width="9.36328125" style="42" customWidth="1"/>
    <col min="14595" max="14595" width="32.6328125" style="42" customWidth="1"/>
    <col min="14596" max="14597" width="6.6328125" style="42" customWidth="1"/>
    <col min="14598" max="14598" width="9.6328125" style="42" bestFit="1" customWidth="1"/>
    <col min="14599" max="14599" width="8.81640625" style="42" bestFit="1" customWidth="1"/>
    <col min="14600" max="14600" width="11" style="42" bestFit="1" customWidth="1"/>
    <col min="14601" max="14601" width="9.6328125" style="42" customWidth="1"/>
    <col min="14602" max="14602" width="15.6328125" style="42" customWidth="1"/>
    <col min="14603" max="14848" width="11.453125" style="42"/>
    <col min="14849" max="14849" width="4.36328125" style="42" customWidth="1"/>
    <col min="14850" max="14850" width="9.36328125" style="42" customWidth="1"/>
    <col min="14851" max="14851" width="32.6328125" style="42" customWidth="1"/>
    <col min="14852" max="14853" width="6.6328125" style="42" customWidth="1"/>
    <col min="14854" max="14854" width="9.6328125" style="42" bestFit="1" customWidth="1"/>
    <col min="14855" max="14855" width="8.81640625" style="42" bestFit="1" customWidth="1"/>
    <col min="14856" max="14856" width="11" style="42" bestFit="1" customWidth="1"/>
    <col min="14857" max="14857" width="9.6328125" style="42" customWidth="1"/>
    <col min="14858" max="14858" width="15.6328125" style="42" customWidth="1"/>
    <col min="14859" max="15104" width="11.453125" style="42"/>
    <col min="15105" max="15105" width="4.36328125" style="42" customWidth="1"/>
    <col min="15106" max="15106" width="9.36328125" style="42" customWidth="1"/>
    <col min="15107" max="15107" width="32.6328125" style="42" customWidth="1"/>
    <col min="15108" max="15109" width="6.6328125" style="42" customWidth="1"/>
    <col min="15110" max="15110" width="9.6328125" style="42" bestFit="1" customWidth="1"/>
    <col min="15111" max="15111" width="8.81640625" style="42" bestFit="1" customWidth="1"/>
    <col min="15112" max="15112" width="11" style="42" bestFit="1" customWidth="1"/>
    <col min="15113" max="15113" width="9.6328125" style="42" customWidth="1"/>
    <col min="15114" max="15114" width="15.6328125" style="42" customWidth="1"/>
    <col min="15115" max="15360" width="11.453125" style="42"/>
    <col min="15361" max="15361" width="4.36328125" style="42" customWidth="1"/>
    <col min="15362" max="15362" width="9.36328125" style="42" customWidth="1"/>
    <col min="15363" max="15363" width="32.6328125" style="42" customWidth="1"/>
    <col min="15364" max="15365" width="6.6328125" style="42" customWidth="1"/>
    <col min="15366" max="15366" width="9.6328125" style="42" bestFit="1" customWidth="1"/>
    <col min="15367" max="15367" width="8.81640625" style="42" bestFit="1" customWidth="1"/>
    <col min="15368" max="15368" width="11" style="42" bestFit="1" customWidth="1"/>
    <col min="15369" max="15369" width="9.6328125" style="42" customWidth="1"/>
    <col min="15370" max="15370" width="15.6328125" style="42" customWidth="1"/>
    <col min="15371" max="15616" width="11.453125" style="42"/>
    <col min="15617" max="15617" width="4.36328125" style="42" customWidth="1"/>
    <col min="15618" max="15618" width="9.36328125" style="42" customWidth="1"/>
    <col min="15619" max="15619" width="32.6328125" style="42" customWidth="1"/>
    <col min="15620" max="15621" width="6.6328125" style="42" customWidth="1"/>
    <col min="15622" max="15622" width="9.6328125" style="42" bestFit="1" customWidth="1"/>
    <col min="15623" max="15623" width="8.81640625" style="42" bestFit="1" customWidth="1"/>
    <col min="15624" max="15624" width="11" style="42" bestFit="1" customWidth="1"/>
    <col min="15625" max="15625" width="9.6328125" style="42" customWidth="1"/>
    <col min="15626" max="15626" width="15.6328125" style="42" customWidth="1"/>
    <col min="15627" max="15872" width="11.453125" style="42"/>
    <col min="15873" max="15873" width="4.36328125" style="42" customWidth="1"/>
    <col min="15874" max="15874" width="9.36328125" style="42" customWidth="1"/>
    <col min="15875" max="15875" width="32.6328125" style="42" customWidth="1"/>
    <col min="15876" max="15877" width="6.6328125" style="42" customWidth="1"/>
    <col min="15878" max="15878" width="9.6328125" style="42" bestFit="1" customWidth="1"/>
    <col min="15879" max="15879" width="8.81640625" style="42" bestFit="1" customWidth="1"/>
    <col min="15880" max="15880" width="11" style="42" bestFit="1" customWidth="1"/>
    <col min="15881" max="15881" width="9.6328125" style="42" customWidth="1"/>
    <col min="15882" max="15882" width="15.6328125" style="42" customWidth="1"/>
    <col min="15883" max="16128" width="11.453125" style="42"/>
    <col min="16129" max="16129" width="4.36328125" style="42" customWidth="1"/>
    <col min="16130" max="16130" width="9.36328125" style="42" customWidth="1"/>
    <col min="16131" max="16131" width="32.6328125" style="42" customWidth="1"/>
    <col min="16132" max="16133" width="6.6328125" style="42" customWidth="1"/>
    <col min="16134" max="16134" width="9.6328125" style="42" bestFit="1" customWidth="1"/>
    <col min="16135" max="16135" width="8.81640625" style="42" bestFit="1" customWidth="1"/>
    <col min="16136" max="16136" width="11" style="42" bestFit="1" customWidth="1"/>
    <col min="16137" max="16137" width="9.6328125" style="42" customWidth="1"/>
    <col min="16138" max="16138" width="15.6328125" style="42" customWidth="1"/>
    <col min="16139" max="16384" width="11.453125" style="42"/>
  </cols>
  <sheetData>
    <row r="1" spans="1:9" s="38" customFormat="1" ht="26" x14ac:dyDescent="0.35">
      <c r="A1" s="34" t="s">
        <v>21</v>
      </c>
      <c r="B1" s="35" t="s">
        <v>22</v>
      </c>
      <c r="C1" s="35" t="s">
        <v>23</v>
      </c>
      <c r="D1" s="36" t="s">
        <v>24</v>
      </c>
      <c r="E1" s="35" t="s">
        <v>25</v>
      </c>
      <c r="F1" s="37" t="s">
        <v>26</v>
      </c>
      <c r="G1" s="37" t="s">
        <v>27</v>
      </c>
      <c r="H1" s="37" t="s">
        <v>28</v>
      </c>
      <c r="I1" s="37" t="s">
        <v>29</v>
      </c>
    </row>
    <row r="2" spans="1:9" s="38" customFormat="1" x14ac:dyDescent="0.35">
      <c r="A2" s="82" t="s">
        <v>364</v>
      </c>
      <c r="B2" s="82"/>
      <c r="C2" s="82"/>
      <c r="D2" s="82"/>
      <c r="E2" s="82"/>
      <c r="F2" s="82"/>
      <c r="G2" s="40"/>
      <c r="H2" s="40"/>
      <c r="I2" s="40"/>
    </row>
    <row r="3" spans="1:9" ht="104" x14ac:dyDescent="0.35">
      <c r="A3" s="41">
        <v>1</v>
      </c>
      <c r="B3" s="42" t="s">
        <v>365</v>
      </c>
      <c r="C3" s="42" t="s">
        <v>366</v>
      </c>
      <c r="D3" s="43">
        <v>65</v>
      </c>
      <c r="E3" s="42" t="s">
        <v>91</v>
      </c>
      <c r="H3" s="44">
        <f>ROUND(D3*F3, 0)</f>
        <v>0</v>
      </c>
      <c r="I3" s="44">
        <f>ROUND(D3*G3, 0)</f>
        <v>0</v>
      </c>
    </row>
    <row r="4" spans="1:9" ht="104" x14ac:dyDescent="0.35">
      <c r="A4" s="41">
        <v>2</v>
      </c>
      <c r="B4" s="42" t="s">
        <v>367</v>
      </c>
      <c r="C4" s="42" t="s">
        <v>368</v>
      </c>
      <c r="D4" s="43">
        <v>103</v>
      </c>
      <c r="E4" s="42" t="s">
        <v>91</v>
      </c>
      <c r="H4" s="44">
        <f>ROUND(D4*F4, 0)</f>
        <v>0</v>
      </c>
      <c r="I4" s="44">
        <f>ROUND(D4*G4, 0)</f>
        <v>0</v>
      </c>
    </row>
    <row r="5" spans="1:9" ht="78" x14ac:dyDescent="0.35">
      <c r="A5" s="41">
        <v>3</v>
      </c>
      <c r="B5" s="42" t="s">
        <v>369</v>
      </c>
      <c r="C5" s="42" t="s">
        <v>370</v>
      </c>
      <c r="D5" s="43">
        <v>34</v>
      </c>
      <c r="E5" s="42" t="s">
        <v>53</v>
      </c>
      <c r="H5" s="44">
        <f>ROUND(D5*F5, 0)</f>
        <v>0</v>
      </c>
      <c r="I5" s="44">
        <f>ROUND(D5*G5, 0)</f>
        <v>0</v>
      </c>
    </row>
    <row r="6" spans="1:9" s="38" customFormat="1" x14ac:dyDescent="0.35">
      <c r="A6" s="82" t="s">
        <v>304</v>
      </c>
      <c r="B6" s="82"/>
      <c r="C6" s="82"/>
      <c r="D6" s="82"/>
      <c r="E6" s="82"/>
      <c r="F6" s="82"/>
      <c r="G6" s="40"/>
      <c r="H6" s="40"/>
      <c r="I6" s="40"/>
    </row>
    <row r="7" spans="1:9" x14ac:dyDescent="0.35">
      <c r="A7" s="41">
        <v>4</v>
      </c>
      <c r="B7" s="42" t="s">
        <v>371</v>
      </c>
      <c r="C7" s="42" t="s">
        <v>372</v>
      </c>
      <c r="D7" s="43">
        <v>1</v>
      </c>
      <c r="E7" s="42" t="s">
        <v>53</v>
      </c>
      <c r="H7" s="44">
        <f t="shared" ref="H7:H22" si="0">ROUND(D7*F7, 0)</f>
        <v>0</v>
      </c>
      <c r="I7" s="44">
        <f t="shared" ref="I7:I22" si="1">ROUND(D7*G7, 0)</f>
        <v>0</v>
      </c>
    </row>
    <row r="8" spans="1:9" ht="91" x14ac:dyDescent="0.35">
      <c r="A8" s="41">
        <v>5</v>
      </c>
      <c r="B8" s="42" t="s">
        <v>373</v>
      </c>
      <c r="C8" s="42" t="s">
        <v>374</v>
      </c>
      <c r="D8" s="43">
        <v>17</v>
      </c>
      <c r="E8" s="42" t="s">
        <v>53</v>
      </c>
      <c r="H8" s="44">
        <f t="shared" si="0"/>
        <v>0</v>
      </c>
      <c r="I8" s="44">
        <f t="shared" si="1"/>
        <v>0</v>
      </c>
    </row>
    <row r="9" spans="1:9" ht="78" x14ac:dyDescent="0.35">
      <c r="A9" s="41">
        <v>6</v>
      </c>
      <c r="B9" s="42" t="s">
        <v>375</v>
      </c>
      <c r="C9" s="42" t="s">
        <v>376</v>
      </c>
      <c r="D9" s="43">
        <v>17</v>
      </c>
      <c r="E9" s="42" t="s">
        <v>53</v>
      </c>
      <c r="H9" s="44">
        <f t="shared" si="0"/>
        <v>0</v>
      </c>
      <c r="I9" s="44">
        <f t="shared" si="1"/>
        <v>0</v>
      </c>
    </row>
    <row r="10" spans="1:9" ht="65" x14ac:dyDescent="0.35">
      <c r="A10" s="41">
        <v>7</v>
      </c>
      <c r="B10" s="42" t="s">
        <v>377</v>
      </c>
      <c r="C10" s="42" t="s">
        <v>378</v>
      </c>
      <c r="D10" s="43">
        <v>17</v>
      </c>
      <c r="E10" s="42" t="s">
        <v>53</v>
      </c>
      <c r="H10" s="44">
        <f t="shared" si="0"/>
        <v>0</v>
      </c>
      <c r="I10" s="44">
        <f t="shared" si="1"/>
        <v>0</v>
      </c>
    </row>
    <row r="11" spans="1:9" ht="91" x14ac:dyDescent="0.35">
      <c r="A11" s="41">
        <v>8</v>
      </c>
      <c r="B11" s="42" t="s">
        <v>379</v>
      </c>
      <c r="C11" s="42" t="s">
        <v>380</v>
      </c>
      <c r="D11" s="43">
        <v>5</v>
      </c>
      <c r="E11" s="42" t="s">
        <v>53</v>
      </c>
      <c r="H11" s="44">
        <f t="shared" si="0"/>
        <v>0</v>
      </c>
      <c r="I11" s="44">
        <f t="shared" si="1"/>
        <v>0</v>
      </c>
    </row>
    <row r="12" spans="1:9" ht="91" x14ac:dyDescent="0.35">
      <c r="A12" s="41">
        <v>9</v>
      </c>
      <c r="B12" s="42" t="s">
        <v>381</v>
      </c>
      <c r="C12" s="42" t="s">
        <v>382</v>
      </c>
      <c r="D12" s="43">
        <v>1</v>
      </c>
      <c r="E12" s="42" t="s">
        <v>53</v>
      </c>
      <c r="H12" s="44">
        <f t="shared" si="0"/>
        <v>0</v>
      </c>
      <c r="I12" s="44">
        <f t="shared" si="1"/>
        <v>0</v>
      </c>
    </row>
    <row r="13" spans="1:9" ht="91" x14ac:dyDescent="0.35">
      <c r="A13" s="41">
        <v>10</v>
      </c>
      <c r="B13" s="42" t="s">
        <v>383</v>
      </c>
      <c r="C13" s="42" t="s">
        <v>384</v>
      </c>
      <c r="D13" s="43">
        <v>1</v>
      </c>
      <c r="E13" s="42" t="s">
        <v>53</v>
      </c>
      <c r="H13" s="44">
        <f t="shared" si="0"/>
        <v>0</v>
      </c>
      <c r="I13" s="44">
        <f t="shared" si="1"/>
        <v>0</v>
      </c>
    </row>
    <row r="14" spans="1:9" ht="91" x14ac:dyDescent="0.35">
      <c r="A14" s="41">
        <v>11</v>
      </c>
      <c r="B14" s="42" t="s">
        <v>385</v>
      </c>
      <c r="C14" s="42" t="s">
        <v>386</v>
      </c>
      <c r="D14" s="43">
        <v>1</v>
      </c>
      <c r="E14" s="42" t="s">
        <v>53</v>
      </c>
      <c r="H14" s="44">
        <f t="shared" si="0"/>
        <v>0</v>
      </c>
      <c r="I14" s="44">
        <f t="shared" si="1"/>
        <v>0</v>
      </c>
    </row>
    <row r="15" spans="1:9" ht="91" x14ac:dyDescent="0.35">
      <c r="A15" s="41">
        <v>12</v>
      </c>
      <c r="B15" s="42" t="s">
        <v>387</v>
      </c>
      <c r="C15" s="42" t="s">
        <v>388</v>
      </c>
      <c r="D15" s="43">
        <v>1</v>
      </c>
      <c r="E15" s="42" t="s">
        <v>53</v>
      </c>
      <c r="H15" s="44">
        <f t="shared" si="0"/>
        <v>0</v>
      </c>
      <c r="I15" s="44">
        <f t="shared" si="1"/>
        <v>0</v>
      </c>
    </row>
    <row r="16" spans="1:9" ht="91" x14ac:dyDescent="0.35">
      <c r="A16" s="41">
        <v>13</v>
      </c>
      <c r="B16" s="42" t="s">
        <v>389</v>
      </c>
      <c r="C16" s="42" t="s">
        <v>390</v>
      </c>
      <c r="D16" s="43">
        <v>1</v>
      </c>
      <c r="E16" s="42" t="s">
        <v>53</v>
      </c>
      <c r="H16" s="44">
        <f t="shared" si="0"/>
        <v>0</v>
      </c>
      <c r="I16" s="44">
        <f t="shared" si="1"/>
        <v>0</v>
      </c>
    </row>
    <row r="17" spans="1:9" ht="91" x14ac:dyDescent="0.35">
      <c r="A17" s="41">
        <v>14</v>
      </c>
      <c r="B17" s="42" t="s">
        <v>391</v>
      </c>
      <c r="C17" s="42" t="s">
        <v>392</v>
      </c>
      <c r="D17" s="43">
        <v>3</v>
      </c>
      <c r="E17" s="42" t="s">
        <v>53</v>
      </c>
      <c r="H17" s="44">
        <f t="shared" si="0"/>
        <v>0</v>
      </c>
      <c r="I17" s="44">
        <f t="shared" si="1"/>
        <v>0</v>
      </c>
    </row>
    <row r="18" spans="1:9" ht="91" x14ac:dyDescent="0.35">
      <c r="A18" s="41">
        <v>15</v>
      </c>
      <c r="B18" s="42" t="s">
        <v>393</v>
      </c>
      <c r="C18" s="42" t="s">
        <v>394</v>
      </c>
      <c r="D18" s="43">
        <v>1</v>
      </c>
      <c r="E18" s="42" t="s">
        <v>53</v>
      </c>
      <c r="H18" s="44">
        <f t="shared" si="0"/>
        <v>0</v>
      </c>
      <c r="I18" s="44">
        <f t="shared" si="1"/>
        <v>0</v>
      </c>
    </row>
    <row r="19" spans="1:9" ht="91" x14ac:dyDescent="0.35">
      <c r="A19" s="41">
        <v>16</v>
      </c>
      <c r="B19" s="42" t="s">
        <v>395</v>
      </c>
      <c r="C19" s="42" t="s">
        <v>396</v>
      </c>
      <c r="D19" s="43">
        <v>3</v>
      </c>
      <c r="E19" s="42" t="s">
        <v>53</v>
      </c>
      <c r="H19" s="44">
        <f t="shared" si="0"/>
        <v>0</v>
      </c>
      <c r="I19" s="44">
        <f t="shared" si="1"/>
        <v>0</v>
      </c>
    </row>
    <row r="20" spans="1:9" ht="52" x14ac:dyDescent="0.35">
      <c r="A20" s="41">
        <v>17</v>
      </c>
      <c r="B20" s="42" t="s">
        <v>397</v>
      </c>
      <c r="C20" s="42" t="s">
        <v>398</v>
      </c>
      <c r="D20" s="43">
        <v>17</v>
      </c>
      <c r="E20" s="42" t="s">
        <v>53</v>
      </c>
      <c r="H20" s="44">
        <f t="shared" si="0"/>
        <v>0</v>
      </c>
      <c r="I20" s="44">
        <f t="shared" si="1"/>
        <v>0</v>
      </c>
    </row>
    <row r="21" spans="1:9" ht="52" x14ac:dyDescent="0.35">
      <c r="A21" s="41">
        <v>18</v>
      </c>
      <c r="B21" s="42" t="s">
        <v>399</v>
      </c>
      <c r="C21" s="42" t="s">
        <v>400</v>
      </c>
      <c r="D21" s="43">
        <v>17</v>
      </c>
      <c r="E21" s="42" t="s">
        <v>53</v>
      </c>
      <c r="H21" s="44">
        <f t="shared" si="0"/>
        <v>0</v>
      </c>
      <c r="I21" s="44">
        <f t="shared" si="1"/>
        <v>0</v>
      </c>
    </row>
    <row r="22" spans="1:9" ht="39" x14ac:dyDescent="0.35">
      <c r="A22" s="41">
        <v>19</v>
      </c>
      <c r="B22" s="42" t="s">
        <v>401</v>
      </c>
      <c r="C22" s="42" t="s">
        <v>402</v>
      </c>
      <c r="D22" s="43">
        <v>17</v>
      </c>
      <c r="E22" s="42" t="s">
        <v>53</v>
      </c>
      <c r="H22" s="44">
        <f t="shared" si="0"/>
        <v>0</v>
      </c>
      <c r="I22" s="44">
        <f t="shared" si="1"/>
        <v>0</v>
      </c>
    </row>
    <row r="23" spans="1:9" s="45" customFormat="1" x14ac:dyDescent="0.35">
      <c r="A23" s="34"/>
      <c r="B23" s="35"/>
      <c r="C23" s="35" t="s">
        <v>363</v>
      </c>
      <c r="D23" s="36"/>
      <c r="E23" s="35"/>
      <c r="F23" s="37"/>
      <c r="G23" s="37"/>
      <c r="H23" s="37">
        <f>ROUND(SUM(H2:H22),0)</f>
        <v>0</v>
      </c>
      <c r="I23" s="37">
        <f>ROUND(SUM(I2:I22),0)</f>
        <v>0</v>
      </c>
    </row>
  </sheetData>
  <mergeCells count="2">
    <mergeCell ref="A2:F2"/>
    <mergeCell ref="A6:F6"/>
  </mergeCells>
  <pageMargins left="0.2361111111111111" right="0.2361111111111111" top="0.69444444444444442" bottom="0.69444444444444442" header="0.41666666666666669" footer="0.41666666666666669"/>
  <pageSetup paperSize="9" orientation="portrait" useFirstPageNumber="1"/>
  <headerFooter>
    <oddHeader>&amp;L&amp;"Times New Roman,bold"&amp;10 02 Fűtés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9DCDA-3BA0-1F4D-9C5E-6A0AA0559D8B}">
  <dimension ref="A1:I13"/>
  <sheetViews>
    <sheetView workbookViewId="0">
      <selection activeCell="J9" sqref="J9"/>
    </sheetView>
  </sheetViews>
  <sheetFormatPr defaultColWidth="11.453125" defaultRowHeight="13" x14ac:dyDescent="0.35"/>
  <cols>
    <col min="1" max="1" width="4.36328125" style="41" customWidth="1"/>
    <col min="2" max="2" width="9.36328125" style="42" customWidth="1"/>
    <col min="3" max="3" width="32.6328125" style="42" customWidth="1"/>
    <col min="4" max="4" width="6.6328125" style="43" customWidth="1"/>
    <col min="5" max="5" width="6.6328125" style="42" customWidth="1"/>
    <col min="6" max="6" width="9.6328125" style="44" bestFit="1" customWidth="1"/>
    <col min="7" max="7" width="8.81640625" style="44" bestFit="1" customWidth="1"/>
    <col min="8" max="8" width="11" style="44" bestFit="1" customWidth="1"/>
    <col min="9" max="9" width="9.6328125" style="44" customWidth="1"/>
    <col min="10" max="10" width="15.6328125" style="42" customWidth="1"/>
    <col min="11" max="256" width="11.453125" style="42"/>
    <col min="257" max="257" width="4.36328125" style="42" customWidth="1"/>
    <col min="258" max="258" width="9.36328125" style="42" customWidth="1"/>
    <col min="259" max="259" width="32.6328125" style="42" customWidth="1"/>
    <col min="260" max="261" width="6.6328125" style="42" customWidth="1"/>
    <col min="262" max="262" width="9.6328125" style="42" bestFit="1" customWidth="1"/>
    <col min="263" max="263" width="8.81640625" style="42" bestFit="1" customWidth="1"/>
    <col min="264" max="264" width="11" style="42" bestFit="1" customWidth="1"/>
    <col min="265" max="265" width="9.6328125" style="42" customWidth="1"/>
    <col min="266" max="266" width="15.6328125" style="42" customWidth="1"/>
    <col min="267" max="512" width="11.453125" style="42"/>
    <col min="513" max="513" width="4.36328125" style="42" customWidth="1"/>
    <col min="514" max="514" width="9.36328125" style="42" customWidth="1"/>
    <col min="515" max="515" width="32.6328125" style="42" customWidth="1"/>
    <col min="516" max="517" width="6.6328125" style="42" customWidth="1"/>
    <col min="518" max="518" width="9.6328125" style="42" bestFit="1" customWidth="1"/>
    <col min="519" max="519" width="8.81640625" style="42" bestFit="1" customWidth="1"/>
    <col min="520" max="520" width="11" style="42" bestFit="1" customWidth="1"/>
    <col min="521" max="521" width="9.6328125" style="42" customWidth="1"/>
    <col min="522" max="522" width="15.6328125" style="42" customWidth="1"/>
    <col min="523" max="768" width="11.453125" style="42"/>
    <col min="769" max="769" width="4.36328125" style="42" customWidth="1"/>
    <col min="770" max="770" width="9.36328125" style="42" customWidth="1"/>
    <col min="771" max="771" width="32.6328125" style="42" customWidth="1"/>
    <col min="772" max="773" width="6.6328125" style="42" customWidth="1"/>
    <col min="774" max="774" width="9.6328125" style="42" bestFit="1" customWidth="1"/>
    <col min="775" max="775" width="8.81640625" style="42" bestFit="1" customWidth="1"/>
    <col min="776" max="776" width="11" style="42" bestFit="1" customWidth="1"/>
    <col min="777" max="777" width="9.6328125" style="42" customWidth="1"/>
    <col min="778" max="778" width="15.6328125" style="42" customWidth="1"/>
    <col min="779" max="1024" width="11.453125" style="42"/>
    <col min="1025" max="1025" width="4.36328125" style="42" customWidth="1"/>
    <col min="1026" max="1026" width="9.36328125" style="42" customWidth="1"/>
    <col min="1027" max="1027" width="32.6328125" style="42" customWidth="1"/>
    <col min="1028" max="1029" width="6.6328125" style="42" customWidth="1"/>
    <col min="1030" max="1030" width="9.6328125" style="42" bestFit="1" customWidth="1"/>
    <col min="1031" max="1031" width="8.81640625" style="42" bestFit="1" customWidth="1"/>
    <col min="1032" max="1032" width="11" style="42" bestFit="1" customWidth="1"/>
    <col min="1033" max="1033" width="9.6328125" style="42" customWidth="1"/>
    <col min="1034" max="1034" width="15.6328125" style="42" customWidth="1"/>
    <col min="1035" max="1280" width="11.453125" style="42"/>
    <col min="1281" max="1281" width="4.36328125" style="42" customWidth="1"/>
    <col min="1282" max="1282" width="9.36328125" style="42" customWidth="1"/>
    <col min="1283" max="1283" width="32.6328125" style="42" customWidth="1"/>
    <col min="1284" max="1285" width="6.6328125" style="42" customWidth="1"/>
    <col min="1286" max="1286" width="9.6328125" style="42" bestFit="1" customWidth="1"/>
    <col min="1287" max="1287" width="8.81640625" style="42" bestFit="1" customWidth="1"/>
    <col min="1288" max="1288" width="11" style="42" bestFit="1" customWidth="1"/>
    <col min="1289" max="1289" width="9.6328125" style="42" customWidth="1"/>
    <col min="1290" max="1290" width="15.6328125" style="42" customWidth="1"/>
    <col min="1291" max="1536" width="11.453125" style="42"/>
    <col min="1537" max="1537" width="4.36328125" style="42" customWidth="1"/>
    <col min="1538" max="1538" width="9.36328125" style="42" customWidth="1"/>
    <col min="1539" max="1539" width="32.6328125" style="42" customWidth="1"/>
    <col min="1540" max="1541" width="6.6328125" style="42" customWidth="1"/>
    <col min="1542" max="1542" width="9.6328125" style="42" bestFit="1" customWidth="1"/>
    <col min="1543" max="1543" width="8.81640625" style="42" bestFit="1" customWidth="1"/>
    <col min="1544" max="1544" width="11" style="42" bestFit="1" customWidth="1"/>
    <col min="1545" max="1545" width="9.6328125" style="42" customWidth="1"/>
    <col min="1546" max="1546" width="15.6328125" style="42" customWidth="1"/>
    <col min="1547" max="1792" width="11.453125" style="42"/>
    <col min="1793" max="1793" width="4.36328125" style="42" customWidth="1"/>
    <col min="1794" max="1794" width="9.36328125" style="42" customWidth="1"/>
    <col min="1795" max="1795" width="32.6328125" style="42" customWidth="1"/>
    <col min="1796" max="1797" width="6.6328125" style="42" customWidth="1"/>
    <col min="1798" max="1798" width="9.6328125" style="42" bestFit="1" customWidth="1"/>
    <col min="1799" max="1799" width="8.81640625" style="42" bestFit="1" customWidth="1"/>
    <col min="1800" max="1800" width="11" style="42" bestFit="1" customWidth="1"/>
    <col min="1801" max="1801" width="9.6328125" style="42" customWidth="1"/>
    <col min="1802" max="1802" width="15.6328125" style="42" customWidth="1"/>
    <col min="1803" max="2048" width="11.453125" style="42"/>
    <col min="2049" max="2049" width="4.36328125" style="42" customWidth="1"/>
    <col min="2050" max="2050" width="9.36328125" style="42" customWidth="1"/>
    <col min="2051" max="2051" width="32.6328125" style="42" customWidth="1"/>
    <col min="2052" max="2053" width="6.6328125" style="42" customWidth="1"/>
    <col min="2054" max="2054" width="9.6328125" style="42" bestFit="1" customWidth="1"/>
    <col min="2055" max="2055" width="8.81640625" style="42" bestFit="1" customWidth="1"/>
    <col min="2056" max="2056" width="11" style="42" bestFit="1" customWidth="1"/>
    <col min="2057" max="2057" width="9.6328125" style="42" customWidth="1"/>
    <col min="2058" max="2058" width="15.6328125" style="42" customWidth="1"/>
    <col min="2059" max="2304" width="11.453125" style="42"/>
    <col min="2305" max="2305" width="4.36328125" style="42" customWidth="1"/>
    <col min="2306" max="2306" width="9.36328125" style="42" customWidth="1"/>
    <col min="2307" max="2307" width="32.6328125" style="42" customWidth="1"/>
    <col min="2308" max="2309" width="6.6328125" style="42" customWidth="1"/>
    <col min="2310" max="2310" width="9.6328125" style="42" bestFit="1" customWidth="1"/>
    <col min="2311" max="2311" width="8.81640625" style="42" bestFit="1" customWidth="1"/>
    <col min="2312" max="2312" width="11" style="42" bestFit="1" customWidth="1"/>
    <col min="2313" max="2313" width="9.6328125" style="42" customWidth="1"/>
    <col min="2314" max="2314" width="15.6328125" style="42" customWidth="1"/>
    <col min="2315" max="2560" width="11.453125" style="42"/>
    <col min="2561" max="2561" width="4.36328125" style="42" customWidth="1"/>
    <col min="2562" max="2562" width="9.36328125" style="42" customWidth="1"/>
    <col min="2563" max="2563" width="32.6328125" style="42" customWidth="1"/>
    <col min="2564" max="2565" width="6.6328125" style="42" customWidth="1"/>
    <col min="2566" max="2566" width="9.6328125" style="42" bestFit="1" customWidth="1"/>
    <col min="2567" max="2567" width="8.81640625" style="42" bestFit="1" customWidth="1"/>
    <col min="2568" max="2568" width="11" style="42" bestFit="1" customWidth="1"/>
    <col min="2569" max="2569" width="9.6328125" style="42" customWidth="1"/>
    <col min="2570" max="2570" width="15.6328125" style="42" customWidth="1"/>
    <col min="2571" max="2816" width="11.453125" style="42"/>
    <col min="2817" max="2817" width="4.36328125" style="42" customWidth="1"/>
    <col min="2818" max="2818" width="9.36328125" style="42" customWidth="1"/>
    <col min="2819" max="2819" width="32.6328125" style="42" customWidth="1"/>
    <col min="2820" max="2821" width="6.6328125" style="42" customWidth="1"/>
    <col min="2822" max="2822" width="9.6328125" style="42" bestFit="1" customWidth="1"/>
    <col min="2823" max="2823" width="8.81640625" style="42" bestFit="1" customWidth="1"/>
    <col min="2824" max="2824" width="11" style="42" bestFit="1" customWidth="1"/>
    <col min="2825" max="2825" width="9.6328125" style="42" customWidth="1"/>
    <col min="2826" max="2826" width="15.6328125" style="42" customWidth="1"/>
    <col min="2827" max="3072" width="11.453125" style="42"/>
    <col min="3073" max="3073" width="4.36328125" style="42" customWidth="1"/>
    <col min="3074" max="3074" width="9.36328125" style="42" customWidth="1"/>
    <col min="3075" max="3075" width="32.6328125" style="42" customWidth="1"/>
    <col min="3076" max="3077" width="6.6328125" style="42" customWidth="1"/>
    <col min="3078" max="3078" width="9.6328125" style="42" bestFit="1" customWidth="1"/>
    <col min="3079" max="3079" width="8.81640625" style="42" bestFit="1" customWidth="1"/>
    <col min="3080" max="3080" width="11" style="42" bestFit="1" customWidth="1"/>
    <col min="3081" max="3081" width="9.6328125" style="42" customWidth="1"/>
    <col min="3082" max="3082" width="15.6328125" style="42" customWidth="1"/>
    <col min="3083" max="3328" width="11.453125" style="42"/>
    <col min="3329" max="3329" width="4.36328125" style="42" customWidth="1"/>
    <col min="3330" max="3330" width="9.36328125" style="42" customWidth="1"/>
    <col min="3331" max="3331" width="32.6328125" style="42" customWidth="1"/>
    <col min="3332" max="3333" width="6.6328125" style="42" customWidth="1"/>
    <col min="3334" max="3334" width="9.6328125" style="42" bestFit="1" customWidth="1"/>
    <col min="3335" max="3335" width="8.81640625" style="42" bestFit="1" customWidth="1"/>
    <col min="3336" max="3336" width="11" style="42" bestFit="1" customWidth="1"/>
    <col min="3337" max="3337" width="9.6328125" style="42" customWidth="1"/>
    <col min="3338" max="3338" width="15.6328125" style="42" customWidth="1"/>
    <col min="3339" max="3584" width="11.453125" style="42"/>
    <col min="3585" max="3585" width="4.36328125" style="42" customWidth="1"/>
    <col min="3586" max="3586" width="9.36328125" style="42" customWidth="1"/>
    <col min="3587" max="3587" width="32.6328125" style="42" customWidth="1"/>
    <col min="3588" max="3589" width="6.6328125" style="42" customWidth="1"/>
    <col min="3590" max="3590" width="9.6328125" style="42" bestFit="1" customWidth="1"/>
    <col min="3591" max="3591" width="8.81640625" style="42" bestFit="1" customWidth="1"/>
    <col min="3592" max="3592" width="11" style="42" bestFit="1" customWidth="1"/>
    <col min="3593" max="3593" width="9.6328125" style="42" customWidth="1"/>
    <col min="3594" max="3594" width="15.6328125" style="42" customWidth="1"/>
    <col min="3595" max="3840" width="11.453125" style="42"/>
    <col min="3841" max="3841" width="4.36328125" style="42" customWidth="1"/>
    <col min="3842" max="3842" width="9.36328125" style="42" customWidth="1"/>
    <col min="3843" max="3843" width="32.6328125" style="42" customWidth="1"/>
    <col min="3844" max="3845" width="6.6328125" style="42" customWidth="1"/>
    <col min="3846" max="3846" width="9.6328125" style="42" bestFit="1" customWidth="1"/>
    <col min="3847" max="3847" width="8.81640625" style="42" bestFit="1" customWidth="1"/>
    <col min="3848" max="3848" width="11" style="42" bestFit="1" customWidth="1"/>
    <col min="3849" max="3849" width="9.6328125" style="42" customWidth="1"/>
    <col min="3850" max="3850" width="15.6328125" style="42" customWidth="1"/>
    <col min="3851" max="4096" width="11.453125" style="42"/>
    <col min="4097" max="4097" width="4.36328125" style="42" customWidth="1"/>
    <col min="4098" max="4098" width="9.36328125" style="42" customWidth="1"/>
    <col min="4099" max="4099" width="32.6328125" style="42" customWidth="1"/>
    <col min="4100" max="4101" width="6.6328125" style="42" customWidth="1"/>
    <col min="4102" max="4102" width="9.6328125" style="42" bestFit="1" customWidth="1"/>
    <col min="4103" max="4103" width="8.81640625" style="42" bestFit="1" customWidth="1"/>
    <col min="4104" max="4104" width="11" style="42" bestFit="1" customWidth="1"/>
    <col min="4105" max="4105" width="9.6328125" style="42" customWidth="1"/>
    <col min="4106" max="4106" width="15.6328125" style="42" customWidth="1"/>
    <col min="4107" max="4352" width="11.453125" style="42"/>
    <col min="4353" max="4353" width="4.36328125" style="42" customWidth="1"/>
    <col min="4354" max="4354" width="9.36328125" style="42" customWidth="1"/>
    <col min="4355" max="4355" width="32.6328125" style="42" customWidth="1"/>
    <col min="4356" max="4357" width="6.6328125" style="42" customWidth="1"/>
    <col min="4358" max="4358" width="9.6328125" style="42" bestFit="1" customWidth="1"/>
    <col min="4359" max="4359" width="8.81640625" style="42" bestFit="1" customWidth="1"/>
    <col min="4360" max="4360" width="11" style="42" bestFit="1" customWidth="1"/>
    <col min="4361" max="4361" width="9.6328125" style="42" customWidth="1"/>
    <col min="4362" max="4362" width="15.6328125" style="42" customWidth="1"/>
    <col min="4363" max="4608" width="11.453125" style="42"/>
    <col min="4609" max="4609" width="4.36328125" style="42" customWidth="1"/>
    <col min="4610" max="4610" width="9.36328125" style="42" customWidth="1"/>
    <col min="4611" max="4611" width="32.6328125" style="42" customWidth="1"/>
    <col min="4612" max="4613" width="6.6328125" style="42" customWidth="1"/>
    <col min="4614" max="4614" width="9.6328125" style="42" bestFit="1" customWidth="1"/>
    <col min="4615" max="4615" width="8.81640625" style="42" bestFit="1" customWidth="1"/>
    <col min="4616" max="4616" width="11" style="42" bestFit="1" customWidth="1"/>
    <col min="4617" max="4617" width="9.6328125" style="42" customWidth="1"/>
    <col min="4618" max="4618" width="15.6328125" style="42" customWidth="1"/>
    <col min="4619" max="4864" width="11.453125" style="42"/>
    <col min="4865" max="4865" width="4.36328125" style="42" customWidth="1"/>
    <col min="4866" max="4866" width="9.36328125" style="42" customWidth="1"/>
    <col min="4867" max="4867" width="32.6328125" style="42" customWidth="1"/>
    <col min="4868" max="4869" width="6.6328125" style="42" customWidth="1"/>
    <col min="4870" max="4870" width="9.6328125" style="42" bestFit="1" customWidth="1"/>
    <col min="4871" max="4871" width="8.81640625" style="42" bestFit="1" customWidth="1"/>
    <col min="4872" max="4872" width="11" style="42" bestFit="1" customWidth="1"/>
    <col min="4873" max="4873" width="9.6328125" style="42" customWidth="1"/>
    <col min="4874" max="4874" width="15.6328125" style="42" customWidth="1"/>
    <col min="4875" max="5120" width="11.453125" style="42"/>
    <col min="5121" max="5121" width="4.36328125" style="42" customWidth="1"/>
    <col min="5122" max="5122" width="9.36328125" style="42" customWidth="1"/>
    <col min="5123" max="5123" width="32.6328125" style="42" customWidth="1"/>
    <col min="5124" max="5125" width="6.6328125" style="42" customWidth="1"/>
    <col min="5126" max="5126" width="9.6328125" style="42" bestFit="1" customWidth="1"/>
    <col min="5127" max="5127" width="8.81640625" style="42" bestFit="1" customWidth="1"/>
    <col min="5128" max="5128" width="11" style="42" bestFit="1" customWidth="1"/>
    <col min="5129" max="5129" width="9.6328125" style="42" customWidth="1"/>
    <col min="5130" max="5130" width="15.6328125" style="42" customWidth="1"/>
    <col min="5131" max="5376" width="11.453125" style="42"/>
    <col min="5377" max="5377" width="4.36328125" style="42" customWidth="1"/>
    <col min="5378" max="5378" width="9.36328125" style="42" customWidth="1"/>
    <col min="5379" max="5379" width="32.6328125" style="42" customWidth="1"/>
    <col min="5380" max="5381" width="6.6328125" style="42" customWidth="1"/>
    <col min="5382" max="5382" width="9.6328125" style="42" bestFit="1" customWidth="1"/>
    <col min="5383" max="5383" width="8.81640625" style="42" bestFit="1" customWidth="1"/>
    <col min="5384" max="5384" width="11" style="42" bestFit="1" customWidth="1"/>
    <col min="5385" max="5385" width="9.6328125" style="42" customWidth="1"/>
    <col min="5386" max="5386" width="15.6328125" style="42" customWidth="1"/>
    <col min="5387" max="5632" width="11.453125" style="42"/>
    <col min="5633" max="5633" width="4.36328125" style="42" customWidth="1"/>
    <col min="5634" max="5634" width="9.36328125" style="42" customWidth="1"/>
    <col min="5635" max="5635" width="32.6328125" style="42" customWidth="1"/>
    <col min="5636" max="5637" width="6.6328125" style="42" customWidth="1"/>
    <col min="5638" max="5638" width="9.6328125" style="42" bestFit="1" customWidth="1"/>
    <col min="5639" max="5639" width="8.81640625" style="42" bestFit="1" customWidth="1"/>
    <col min="5640" max="5640" width="11" style="42" bestFit="1" customWidth="1"/>
    <col min="5641" max="5641" width="9.6328125" style="42" customWidth="1"/>
    <col min="5642" max="5642" width="15.6328125" style="42" customWidth="1"/>
    <col min="5643" max="5888" width="11.453125" style="42"/>
    <col min="5889" max="5889" width="4.36328125" style="42" customWidth="1"/>
    <col min="5890" max="5890" width="9.36328125" style="42" customWidth="1"/>
    <col min="5891" max="5891" width="32.6328125" style="42" customWidth="1"/>
    <col min="5892" max="5893" width="6.6328125" style="42" customWidth="1"/>
    <col min="5894" max="5894" width="9.6328125" style="42" bestFit="1" customWidth="1"/>
    <col min="5895" max="5895" width="8.81640625" style="42" bestFit="1" customWidth="1"/>
    <col min="5896" max="5896" width="11" style="42" bestFit="1" customWidth="1"/>
    <col min="5897" max="5897" width="9.6328125" style="42" customWidth="1"/>
    <col min="5898" max="5898" width="15.6328125" style="42" customWidth="1"/>
    <col min="5899" max="6144" width="11.453125" style="42"/>
    <col min="6145" max="6145" width="4.36328125" style="42" customWidth="1"/>
    <col min="6146" max="6146" width="9.36328125" style="42" customWidth="1"/>
    <col min="6147" max="6147" width="32.6328125" style="42" customWidth="1"/>
    <col min="6148" max="6149" width="6.6328125" style="42" customWidth="1"/>
    <col min="6150" max="6150" width="9.6328125" style="42" bestFit="1" customWidth="1"/>
    <col min="6151" max="6151" width="8.81640625" style="42" bestFit="1" customWidth="1"/>
    <col min="6152" max="6152" width="11" style="42" bestFit="1" customWidth="1"/>
    <col min="6153" max="6153" width="9.6328125" style="42" customWidth="1"/>
    <col min="6154" max="6154" width="15.6328125" style="42" customWidth="1"/>
    <col min="6155" max="6400" width="11.453125" style="42"/>
    <col min="6401" max="6401" width="4.36328125" style="42" customWidth="1"/>
    <col min="6402" max="6402" width="9.36328125" style="42" customWidth="1"/>
    <col min="6403" max="6403" width="32.6328125" style="42" customWidth="1"/>
    <col min="6404" max="6405" width="6.6328125" style="42" customWidth="1"/>
    <col min="6406" max="6406" width="9.6328125" style="42" bestFit="1" customWidth="1"/>
    <col min="6407" max="6407" width="8.81640625" style="42" bestFit="1" customWidth="1"/>
    <col min="6408" max="6408" width="11" style="42" bestFit="1" customWidth="1"/>
    <col min="6409" max="6409" width="9.6328125" style="42" customWidth="1"/>
    <col min="6410" max="6410" width="15.6328125" style="42" customWidth="1"/>
    <col min="6411" max="6656" width="11.453125" style="42"/>
    <col min="6657" max="6657" width="4.36328125" style="42" customWidth="1"/>
    <col min="6658" max="6658" width="9.36328125" style="42" customWidth="1"/>
    <col min="6659" max="6659" width="32.6328125" style="42" customWidth="1"/>
    <col min="6660" max="6661" width="6.6328125" style="42" customWidth="1"/>
    <col min="6662" max="6662" width="9.6328125" style="42" bestFit="1" customWidth="1"/>
    <col min="6663" max="6663" width="8.81640625" style="42" bestFit="1" customWidth="1"/>
    <col min="6664" max="6664" width="11" style="42" bestFit="1" customWidth="1"/>
    <col min="6665" max="6665" width="9.6328125" style="42" customWidth="1"/>
    <col min="6666" max="6666" width="15.6328125" style="42" customWidth="1"/>
    <col min="6667" max="6912" width="11.453125" style="42"/>
    <col min="6913" max="6913" width="4.36328125" style="42" customWidth="1"/>
    <col min="6914" max="6914" width="9.36328125" style="42" customWidth="1"/>
    <col min="6915" max="6915" width="32.6328125" style="42" customWidth="1"/>
    <col min="6916" max="6917" width="6.6328125" style="42" customWidth="1"/>
    <col min="6918" max="6918" width="9.6328125" style="42" bestFit="1" customWidth="1"/>
    <col min="6919" max="6919" width="8.81640625" style="42" bestFit="1" customWidth="1"/>
    <col min="6920" max="6920" width="11" style="42" bestFit="1" customWidth="1"/>
    <col min="6921" max="6921" width="9.6328125" style="42" customWidth="1"/>
    <col min="6922" max="6922" width="15.6328125" style="42" customWidth="1"/>
    <col min="6923" max="7168" width="11.453125" style="42"/>
    <col min="7169" max="7169" width="4.36328125" style="42" customWidth="1"/>
    <col min="7170" max="7170" width="9.36328125" style="42" customWidth="1"/>
    <col min="7171" max="7171" width="32.6328125" style="42" customWidth="1"/>
    <col min="7172" max="7173" width="6.6328125" style="42" customWidth="1"/>
    <col min="7174" max="7174" width="9.6328125" style="42" bestFit="1" customWidth="1"/>
    <col min="7175" max="7175" width="8.81640625" style="42" bestFit="1" customWidth="1"/>
    <col min="7176" max="7176" width="11" style="42" bestFit="1" customWidth="1"/>
    <col min="7177" max="7177" width="9.6328125" style="42" customWidth="1"/>
    <col min="7178" max="7178" width="15.6328125" style="42" customWidth="1"/>
    <col min="7179" max="7424" width="11.453125" style="42"/>
    <col min="7425" max="7425" width="4.36328125" style="42" customWidth="1"/>
    <col min="7426" max="7426" width="9.36328125" style="42" customWidth="1"/>
    <col min="7427" max="7427" width="32.6328125" style="42" customWidth="1"/>
    <col min="7428" max="7429" width="6.6328125" style="42" customWidth="1"/>
    <col min="7430" max="7430" width="9.6328125" style="42" bestFit="1" customWidth="1"/>
    <col min="7431" max="7431" width="8.81640625" style="42" bestFit="1" customWidth="1"/>
    <col min="7432" max="7432" width="11" style="42" bestFit="1" customWidth="1"/>
    <col min="7433" max="7433" width="9.6328125" style="42" customWidth="1"/>
    <col min="7434" max="7434" width="15.6328125" style="42" customWidth="1"/>
    <col min="7435" max="7680" width="11.453125" style="42"/>
    <col min="7681" max="7681" width="4.36328125" style="42" customWidth="1"/>
    <col min="7682" max="7682" width="9.36328125" style="42" customWidth="1"/>
    <col min="7683" max="7683" width="32.6328125" style="42" customWidth="1"/>
    <col min="7684" max="7685" width="6.6328125" style="42" customWidth="1"/>
    <col min="7686" max="7686" width="9.6328125" style="42" bestFit="1" customWidth="1"/>
    <col min="7687" max="7687" width="8.81640625" style="42" bestFit="1" customWidth="1"/>
    <col min="7688" max="7688" width="11" style="42" bestFit="1" customWidth="1"/>
    <col min="7689" max="7689" width="9.6328125" style="42" customWidth="1"/>
    <col min="7690" max="7690" width="15.6328125" style="42" customWidth="1"/>
    <col min="7691" max="7936" width="11.453125" style="42"/>
    <col min="7937" max="7937" width="4.36328125" style="42" customWidth="1"/>
    <col min="7938" max="7938" width="9.36328125" style="42" customWidth="1"/>
    <col min="7939" max="7939" width="32.6328125" style="42" customWidth="1"/>
    <col min="7940" max="7941" width="6.6328125" style="42" customWidth="1"/>
    <col min="7942" max="7942" width="9.6328125" style="42" bestFit="1" customWidth="1"/>
    <col min="7943" max="7943" width="8.81640625" style="42" bestFit="1" customWidth="1"/>
    <col min="7944" max="7944" width="11" style="42" bestFit="1" customWidth="1"/>
    <col min="7945" max="7945" width="9.6328125" style="42" customWidth="1"/>
    <col min="7946" max="7946" width="15.6328125" style="42" customWidth="1"/>
    <col min="7947" max="8192" width="11.453125" style="42"/>
    <col min="8193" max="8193" width="4.36328125" style="42" customWidth="1"/>
    <col min="8194" max="8194" width="9.36328125" style="42" customWidth="1"/>
    <col min="8195" max="8195" width="32.6328125" style="42" customWidth="1"/>
    <col min="8196" max="8197" width="6.6328125" style="42" customWidth="1"/>
    <col min="8198" max="8198" width="9.6328125" style="42" bestFit="1" customWidth="1"/>
    <col min="8199" max="8199" width="8.81640625" style="42" bestFit="1" customWidth="1"/>
    <col min="8200" max="8200" width="11" style="42" bestFit="1" customWidth="1"/>
    <col min="8201" max="8201" width="9.6328125" style="42" customWidth="1"/>
    <col min="8202" max="8202" width="15.6328125" style="42" customWidth="1"/>
    <col min="8203" max="8448" width="11.453125" style="42"/>
    <col min="8449" max="8449" width="4.36328125" style="42" customWidth="1"/>
    <col min="8450" max="8450" width="9.36328125" style="42" customWidth="1"/>
    <col min="8451" max="8451" width="32.6328125" style="42" customWidth="1"/>
    <col min="8452" max="8453" width="6.6328125" style="42" customWidth="1"/>
    <col min="8454" max="8454" width="9.6328125" style="42" bestFit="1" customWidth="1"/>
    <col min="8455" max="8455" width="8.81640625" style="42" bestFit="1" customWidth="1"/>
    <col min="8456" max="8456" width="11" style="42" bestFit="1" customWidth="1"/>
    <col min="8457" max="8457" width="9.6328125" style="42" customWidth="1"/>
    <col min="8458" max="8458" width="15.6328125" style="42" customWidth="1"/>
    <col min="8459" max="8704" width="11.453125" style="42"/>
    <col min="8705" max="8705" width="4.36328125" style="42" customWidth="1"/>
    <col min="8706" max="8706" width="9.36328125" style="42" customWidth="1"/>
    <col min="8707" max="8707" width="32.6328125" style="42" customWidth="1"/>
    <col min="8708" max="8709" width="6.6328125" style="42" customWidth="1"/>
    <col min="8710" max="8710" width="9.6328125" style="42" bestFit="1" customWidth="1"/>
    <col min="8711" max="8711" width="8.81640625" style="42" bestFit="1" customWidth="1"/>
    <col min="8712" max="8712" width="11" style="42" bestFit="1" customWidth="1"/>
    <col min="8713" max="8713" width="9.6328125" style="42" customWidth="1"/>
    <col min="8714" max="8714" width="15.6328125" style="42" customWidth="1"/>
    <col min="8715" max="8960" width="11.453125" style="42"/>
    <col min="8961" max="8961" width="4.36328125" style="42" customWidth="1"/>
    <col min="8962" max="8962" width="9.36328125" style="42" customWidth="1"/>
    <col min="8963" max="8963" width="32.6328125" style="42" customWidth="1"/>
    <col min="8964" max="8965" width="6.6328125" style="42" customWidth="1"/>
    <col min="8966" max="8966" width="9.6328125" style="42" bestFit="1" customWidth="1"/>
    <col min="8967" max="8967" width="8.81640625" style="42" bestFit="1" customWidth="1"/>
    <col min="8968" max="8968" width="11" style="42" bestFit="1" customWidth="1"/>
    <col min="8969" max="8969" width="9.6328125" style="42" customWidth="1"/>
    <col min="8970" max="8970" width="15.6328125" style="42" customWidth="1"/>
    <col min="8971" max="9216" width="11.453125" style="42"/>
    <col min="9217" max="9217" width="4.36328125" style="42" customWidth="1"/>
    <col min="9218" max="9218" width="9.36328125" style="42" customWidth="1"/>
    <col min="9219" max="9219" width="32.6328125" style="42" customWidth="1"/>
    <col min="9220" max="9221" width="6.6328125" style="42" customWidth="1"/>
    <col min="9222" max="9222" width="9.6328125" style="42" bestFit="1" customWidth="1"/>
    <col min="9223" max="9223" width="8.81640625" style="42" bestFit="1" customWidth="1"/>
    <col min="9224" max="9224" width="11" style="42" bestFit="1" customWidth="1"/>
    <col min="9225" max="9225" width="9.6328125" style="42" customWidth="1"/>
    <col min="9226" max="9226" width="15.6328125" style="42" customWidth="1"/>
    <col min="9227" max="9472" width="11.453125" style="42"/>
    <col min="9473" max="9473" width="4.36328125" style="42" customWidth="1"/>
    <col min="9474" max="9474" width="9.36328125" style="42" customWidth="1"/>
    <col min="9475" max="9475" width="32.6328125" style="42" customWidth="1"/>
    <col min="9476" max="9477" width="6.6328125" style="42" customWidth="1"/>
    <col min="9478" max="9478" width="9.6328125" style="42" bestFit="1" customWidth="1"/>
    <col min="9479" max="9479" width="8.81640625" style="42" bestFit="1" customWidth="1"/>
    <col min="9480" max="9480" width="11" style="42" bestFit="1" customWidth="1"/>
    <col min="9481" max="9481" width="9.6328125" style="42" customWidth="1"/>
    <col min="9482" max="9482" width="15.6328125" style="42" customWidth="1"/>
    <col min="9483" max="9728" width="11.453125" style="42"/>
    <col min="9729" max="9729" width="4.36328125" style="42" customWidth="1"/>
    <col min="9730" max="9730" width="9.36328125" style="42" customWidth="1"/>
    <col min="9731" max="9731" width="32.6328125" style="42" customWidth="1"/>
    <col min="9732" max="9733" width="6.6328125" style="42" customWidth="1"/>
    <col min="9734" max="9734" width="9.6328125" style="42" bestFit="1" customWidth="1"/>
    <col min="9735" max="9735" width="8.81640625" style="42" bestFit="1" customWidth="1"/>
    <col min="9736" max="9736" width="11" style="42" bestFit="1" customWidth="1"/>
    <col min="9737" max="9737" width="9.6328125" style="42" customWidth="1"/>
    <col min="9738" max="9738" width="15.6328125" style="42" customWidth="1"/>
    <col min="9739" max="9984" width="11.453125" style="42"/>
    <col min="9985" max="9985" width="4.36328125" style="42" customWidth="1"/>
    <col min="9986" max="9986" width="9.36328125" style="42" customWidth="1"/>
    <col min="9987" max="9987" width="32.6328125" style="42" customWidth="1"/>
    <col min="9988" max="9989" width="6.6328125" style="42" customWidth="1"/>
    <col min="9990" max="9990" width="9.6328125" style="42" bestFit="1" customWidth="1"/>
    <col min="9991" max="9991" width="8.81640625" style="42" bestFit="1" customWidth="1"/>
    <col min="9992" max="9992" width="11" style="42" bestFit="1" customWidth="1"/>
    <col min="9993" max="9993" width="9.6328125" style="42" customWidth="1"/>
    <col min="9994" max="9994" width="15.6328125" style="42" customWidth="1"/>
    <col min="9995" max="10240" width="11.453125" style="42"/>
    <col min="10241" max="10241" width="4.36328125" style="42" customWidth="1"/>
    <col min="10242" max="10242" width="9.36328125" style="42" customWidth="1"/>
    <col min="10243" max="10243" width="32.6328125" style="42" customWidth="1"/>
    <col min="10244" max="10245" width="6.6328125" style="42" customWidth="1"/>
    <col min="10246" max="10246" width="9.6328125" style="42" bestFit="1" customWidth="1"/>
    <col min="10247" max="10247" width="8.81640625" style="42" bestFit="1" customWidth="1"/>
    <col min="10248" max="10248" width="11" style="42" bestFit="1" customWidth="1"/>
    <col min="10249" max="10249" width="9.6328125" style="42" customWidth="1"/>
    <col min="10250" max="10250" width="15.6328125" style="42" customWidth="1"/>
    <col min="10251" max="10496" width="11.453125" style="42"/>
    <col min="10497" max="10497" width="4.36328125" style="42" customWidth="1"/>
    <col min="10498" max="10498" width="9.36328125" style="42" customWidth="1"/>
    <col min="10499" max="10499" width="32.6328125" style="42" customWidth="1"/>
    <col min="10500" max="10501" width="6.6328125" style="42" customWidth="1"/>
    <col min="10502" max="10502" width="9.6328125" style="42" bestFit="1" customWidth="1"/>
    <col min="10503" max="10503" width="8.81640625" style="42" bestFit="1" customWidth="1"/>
    <col min="10504" max="10504" width="11" style="42" bestFit="1" customWidth="1"/>
    <col min="10505" max="10505" width="9.6328125" style="42" customWidth="1"/>
    <col min="10506" max="10506" width="15.6328125" style="42" customWidth="1"/>
    <col min="10507" max="10752" width="11.453125" style="42"/>
    <col min="10753" max="10753" width="4.36328125" style="42" customWidth="1"/>
    <col min="10754" max="10754" width="9.36328125" style="42" customWidth="1"/>
    <col min="10755" max="10755" width="32.6328125" style="42" customWidth="1"/>
    <col min="10756" max="10757" width="6.6328125" style="42" customWidth="1"/>
    <col min="10758" max="10758" width="9.6328125" style="42" bestFit="1" customWidth="1"/>
    <col min="10759" max="10759" width="8.81640625" style="42" bestFit="1" customWidth="1"/>
    <col min="10760" max="10760" width="11" style="42" bestFit="1" customWidth="1"/>
    <col min="10761" max="10761" width="9.6328125" style="42" customWidth="1"/>
    <col min="10762" max="10762" width="15.6328125" style="42" customWidth="1"/>
    <col min="10763" max="11008" width="11.453125" style="42"/>
    <col min="11009" max="11009" width="4.36328125" style="42" customWidth="1"/>
    <col min="11010" max="11010" width="9.36328125" style="42" customWidth="1"/>
    <col min="11011" max="11011" width="32.6328125" style="42" customWidth="1"/>
    <col min="11012" max="11013" width="6.6328125" style="42" customWidth="1"/>
    <col min="11014" max="11014" width="9.6328125" style="42" bestFit="1" customWidth="1"/>
    <col min="11015" max="11015" width="8.81640625" style="42" bestFit="1" customWidth="1"/>
    <col min="11016" max="11016" width="11" style="42" bestFit="1" customWidth="1"/>
    <col min="11017" max="11017" width="9.6328125" style="42" customWidth="1"/>
    <col min="11018" max="11018" width="15.6328125" style="42" customWidth="1"/>
    <col min="11019" max="11264" width="11.453125" style="42"/>
    <col min="11265" max="11265" width="4.36328125" style="42" customWidth="1"/>
    <col min="11266" max="11266" width="9.36328125" style="42" customWidth="1"/>
    <col min="11267" max="11267" width="32.6328125" style="42" customWidth="1"/>
    <col min="11268" max="11269" width="6.6328125" style="42" customWidth="1"/>
    <col min="11270" max="11270" width="9.6328125" style="42" bestFit="1" customWidth="1"/>
    <col min="11271" max="11271" width="8.81640625" style="42" bestFit="1" customWidth="1"/>
    <col min="11272" max="11272" width="11" style="42" bestFit="1" customWidth="1"/>
    <col min="11273" max="11273" width="9.6328125" style="42" customWidth="1"/>
    <col min="11274" max="11274" width="15.6328125" style="42" customWidth="1"/>
    <col min="11275" max="11520" width="11.453125" style="42"/>
    <col min="11521" max="11521" width="4.36328125" style="42" customWidth="1"/>
    <col min="11522" max="11522" width="9.36328125" style="42" customWidth="1"/>
    <col min="11523" max="11523" width="32.6328125" style="42" customWidth="1"/>
    <col min="11524" max="11525" width="6.6328125" style="42" customWidth="1"/>
    <col min="11526" max="11526" width="9.6328125" style="42" bestFit="1" customWidth="1"/>
    <col min="11527" max="11527" width="8.81640625" style="42" bestFit="1" customWidth="1"/>
    <col min="11528" max="11528" width="11" style="42" bestFit="1" customWidth="1"/>
    <col min="11529" max="11529" width="9.6328125" style="42" customWidth="1"/>
    <col min="11530" max="11530" width="15.6328125" style="42" customWidth="1"/>
    <col min="11531" max="11776" width="11.453125" style="42"/>
    <col min="11777" max="11777" width="4.36328125" style="42" customWidth="1"/>
    <col min="11778" max="11778" width="9.36328125" style="42" customWidth="1"/>
    <col min="11779" max="11779" width="32.6328125" style="42" customWidth="1"/>
    <col min="11780" max="11781" width="6.6328125" style="42" customWidth="1"/>
    <col min="11782" max="11782" width="9.6328125" style="42" bestFit="1" customWidth="1"/>
    <col min="11783" max="11783" width="8.81640625" style="42" bestFit="1" customWidth="1"/>
    <col min="11784" max="11784" width="11" style="42" bestFit="1" customWidth="1"/>
    <col min="11785" max="11785" width="9.6328125" style="42" customWidth="1"/>
    <col min="11786" max="11786" width="15.6328125" style="42" customWidth="1"/>
    <col min="11787" max="12032" width="11.453125" style="42"/>
    <col min="12033" max="12033" width="4.36328125" style="42" customWidth="1"/>
    <col min="12034" max="12034" width="9.36328125" style="42" customWidth="1"/>
    <col min="12035" max="12035" width="32.6328125" style="42" customWidth="1"/>
    <col min="12036" max="12037" width="6.6328125" style="42" customWidth="1"/>
    <col min="12038" max="12038" width="9.6328125" style="42" bestFit="1" customWidth="1"/>
    <col min="12039" max="12039" width="8.81640625" style="42" bestFit="1" customWidth="1"/>
    <col min="12040" max="12040" width="11" style="42" bestFit="1" customWidth="1"/>
    <col min="12041" max="12041" width="9.6328125" style="42" customWidth="1"/>
    <col min="12042" max="12042" width="15.6328125" style="42" customWidth="1"/>
    <col min="12043" max="12288" width="11.453125" style="42"/>
    <col min="12289" max="12289" width="4.36328125" style="42" customWidth="1"/>
    <col min="12290" max="12290" width="9.36328125" style="42" customWidth="1"/>
    <col min="12291" max="12291" width="32.6328125" style="42" customWidth="1"/>
    <col min="12292" max="12293" width="6.6328125" style="42" customWidth="1"/>
    <col min="12294" max="12294" width="9.6328125" style="42" bestFit="1" customWidth="1"/>
    <col min="12295" max="12295" width="8.81640625" style="42" bestFit="1" customWidth="1"/>
    <col min="12296" max="12296" width="11" style="42" bestFit="1" customWidth="1"/>
    <col min="12297" max="12297" width="9.6328125" style="42" customWidth="1"/>
    <col min="12298" max="12298" width="15.6328125" style="42" customWidth="1"/>
    <col min="12299" max="12544" width="11.453125" style="42"/>
    <col min="12545" max="12545" width="4.36328125" style="42" customWidth="1"/>
    <col min="12546" max="12546" width="9.36328125" style="42" customWidth="1"/>
    <col min="12547" max="12547" width="32.6328125" style="42" customWidth="1"/>
    <col min="12548" max="12549" width="6.6328125" style="42" customWidth="1"/>
    <col min="12550" max="12550" width="9.6328125" style="42" bestFit="1" customWidth="1"/>
    <col min="12551" max="12551" width="8.81640625" style="42" bestFit="1" customWidth="1"/>
    <col min="12552" max="12552" width="11" style="42" bestFit="1" customWidth="1"/>
    <col min="12553" max="12553" width="9.6328125" style="42" customWidth="1"/>
    <col min="12554" max="12554" width="15.6328125" style="42" customWidth="1"/>
    <col min="12555" max="12800" width="11.453125" style="42"/>
    <col min="12801" max="12801" width="4.36328125" style="42" customWidth="1"/>
    <col min="12802" max="12802" width="9.36328125" style="42" customWidth="1"/>
    <col min="12803" max="12803" width="32.6328125" style="42" customWidth="1"/>
    <col min="12804" max="12805" width="6.6328125" style="42" customWidth="1"/>
    <col min="12806" max="12806" width="9.6328125" style="42" bestFit="1" customWidth="1"/>
    <col min="12807" max="12807" width="8.81640625" style="42" bestFit="1" customWidth="1"/>
    <col min="12808" max="12808" width="11" style="42" bestFit="1" customWidth="1"/>
    <col min="12809" max="12809" width="9.6328125" style="42" customWidth="1"/>
    <col min="12810" max="12810" width="15.6328125" style="42" customWidth="1"/>
    <col min="12811" max="13056" width="11.453125" style="42"/>
    <col min="13057" max="13057" width="4.36328125" style="42" customWidth="1"/>
    <col min="13058" max="13058" width="9.36328125" style="42" customWidth="1"/>
    <col min="13059" max="13059" width="32.6328125" style="42" customWidth="1"/>
    <col min="13060" max="13061" width="6.6328125" style="42" customWidth="1"/>
    <col min="13062" max="13062" width="9.6328125" style="42" bestFit="1" customWidth="1"/>
    <col min="13063" max="13063" width="8.81640625" style="42" bestFit="1" customWidth="1"/>
    <col min="13064" max="13064" width="11" style="42" bestFit="1" customWidth="1"/>
    <col min="13065" max="13065" width="9.6328125" style="42" customWidth="1"/>
    <col min="13066" max="13066" width="15.6328125" style="42" customWidth="1"/>
    <col min="13067" max="13312" width="11.453125" style="42"/>
    <col min="13313" max="13313" width="4.36328125" style="42" customWidth="1"/>
    <col min="13314" max="13314" width="9.36328125" style="42" customWidth="1"/>
    <col min="13315" max="13315" width="32.6328125" style="42" customWidth="1"/>
    <col min="13316" max="13317" width="6.6328125" style="42" customWidth="1"/>
    <col min="13318" max="13318" width="9.6328125" style="42" bestFit="1" customWidth="1"/>
    <col min="13319" max="13319" width="8.81640625" style="42" bestFit="1" customWidth="1"/>
    <col min="13320" max="13320" width="11" style="42" bestFit="1" customWidth="1"/>
    <col min="13321" max="13321" width="9.6328125" style="42" customWidth="1"/>
    <col min="13322" max="13322" width="15.6328125" style="42" customWidth="1"/>
    <col min="13323" max="13568" width="11.453125" style="42"/>
    <col min="13569" max="13569" width="4.36328125" style="42" customWidth="1"/>
    <col min="13570" max="13570" width="9.36328125" style="42" customWidth="1"/>
    <col min="13571" max="13571" width="32.6328125" style="42" customWidth="1"/>
    <col min="13572" max="13573" width="6.6328125" style="42" customWidth="1"/>
    <col min="13574" max="13574" width="9.6328125" style="42" bestFit="1" customWidth="1"/>
    <col min="13575" max="13575" width="8.81640625" style="42" bestFit="1" customWidth="1"/>
    <col min="13576" max="13576" width="11" style="42" bestFit="1" customWidth="1"/>
    <col min="13577" max="13577" width="9.6328125" style="42" customWidth="1"/>
    <col min="13578" max="13578" width="15.6328125" style="42" customWidth="1"/>
    <col min="13579" max="13824" width="11.453125" style="42"/>
    <col min="13825" max="13825" width="4.36328125" style="42" customWidth="1"/>
    <col min="13826" max="13826" width="9.36328125" style="42" customWidth="1"/>
    <col min="13827" max="13827" width="32.6328125" style="42" customWidth="1"/>
    <col min="13828" max="13829" width="6.6328125" style="42" customWidth="1"/>
    <col min="13830" max="13830" width="9.6328125" style="42" bestFit="1" customWidth="1"/>
    <col min="13831" max="13831" width="8.81640625" style="42" bestFit="1" customWidth="1"/>
    <col min="13832" max="13832" width="11" style="42" bestFit="1" customWidth="1"/>
    <col min="13833" max="13833" width="9.6328125" style="42" customWidth="1"/>
    <col min="13834" max="13834" width="15.6328125" style="42" customWidth="1"/>
    <col min="13835" max="14080" width="11.453125" style="42"/>
    <col min="14081" max="14081" width="4.36328125" style="42" customWidth="1"/>
    <col min="14082" max="14082" width="9.36328125" style="42" customWidth="1"/>
    <col min="14083" max="14083" width="32.6328125" style="42" customWidth="1"/>
    <col min="14084" max="14085" width="6.6328125" style="42" customWidth="1"/>
    <col min="14086" max="14086" width="9.6328125" style="42" bestFit="1" customWidth="1"/>
    <col min="14087" max="14087" width="8.81640625" style="42" bestFit="1" customWidth="1"/>
    <col min="14088" max="14088" width="11" style="42" bestFit="1" customWidth="1"/>
    <col min="14089" max="14089" width="9.6328125" style="42" customWidth="1"/>
    <col min="14090" max="14090" width="15.6328125" style="42" customWidth="1"/>
    <col min="14091" max="14336" width="11.453125" style="42"/>
    <col min="14337" max="14337" width="4.36328125" style="42" customWidth="1"/>
    <col min="14338" max="14338" width="9.36328125" style="42" customWidth="1"/>
    <col min="14339" max="14339" width="32.6328125" style="42" customWidth="1"/>
    <col min="14340" max="14341" width="6.6328125" style="42" customWidth="1"/>
    <col min="14342" max="14342" width="9.6328125" style="42" bestFit="1" customWidth="1"/>
    <col min="14343" max="14343" width="8.81640625" style="42" bestFit="1" customWidth="1"/>
    <col min="14344" max="14344" width="11" style="42" bestFit="1" customWidth="1"/>
    <col min="14345" max="14345" width="9.6328125" style="42" customWidth="1"/>
    <col min="14346" max="14346" width="15.6328125" style="42" customWidth="1"/>
    <col min="14347" max="14592" width="11.453125" style="42"/>
    <col min="14593" max="14593" width="4.36328125" style="42" customWidth="1"/>
    <col min="14594" max="14594" width="9.36328125" style="42" customWidth="1"/>
    <col min="14595" max="14595" width="32.6328125" style="42" customWidth="1"/>
    <col min="14596" max="14597" width="6.6328125" style="42" customWidth="1"/>
    <col min="14598" max="14598" width="9.6328125" style="42" bestFit="1" customWidth="1"/>
    <col min="14599" max="14599" width="8.81640625" style="42" bestFit="1" customWidth="1"/>
    <col min="14600" max="14600" width="11" style="42" bestFit="1" customWidth="1"/>
    <col min="14601" max="14601" width="9.6328125" style="42" customWidth="1"/>
    <col min="14602" max="14602" width="15.6328125" style="42" customWidth="1"/>
    <col min="14603" max="14848" width="11.453125" style="42"/>
    <col min="14849" max="14849" width="4.36328125" style="42" customWidth="1"/>
    <col min="14850" max="14850" width="9.36328125" style="42" customWidth="1"/>
    <col min="14851" max="14851" width="32.6328125" style="42" customWidth="1"/>
    <col min="14852" max="14853" width="6.6328125" style="42" customWidth="1"/>
    <col min="14854" max="14854" width="9.6328125" style="42" bestFit="1" customWidth="1"/>
    <col min="14855" max="14855" width="8.81640625" style="42" bestFit="1" customWidth="1"/>
    <col min="14856" max="14856" width="11" style="42" bestFit="1" customWidth="1"/>
    <col min="14857" max="14857" width="9.6328125" style="42" customWidth="1"/>
    <col min="14858" max="14858" width="15.6328125" style="42" customWidth="1"/>
    <col min="14859" max="15104" width="11.453125" style="42"/>
    <col min="15105" max="15105" width="4.36328125" style="42" customWidth="1"/>
    <col min="15106" max="15106" width="9.36328125" style="42" customWidth="1"/>
    <col min="15107" max="15107" width="32.6328125" style="42" customWidth="1"/>
    <col min="15108" max="15109" width="6.6328125" style="42" customWidth="1"/>
    <col min="15110" max="15110" width="9.6328125" style="42" bestFit="1" customWidth="1"/>
    <col min="15111" max="15111" width="8.81640625" style="42" bestFit="1" customWidth="1"/>
    <col min="15112" max="15112" width="11" style="42" bestFit="1" customWidth="1"/>
    <col min="15113" max="15113" width="9.6328125" style="42" customWidth="1"/>
    <col min="15114" max="15114" width="15.6328125" style="42" customWidth="1"/>
    <col min="15115" max="15360" width="11.453125" style="42"/>
    <col min="15361" max="15361" width="4.36328125" style="42" customWidth="1"/>
    <col min="15362" max="15362" width="9.36328125" style="42" customWidth="1"/>
    <col min="15363" max="15363" width="32.6328125" style="42" customWidth="1"/>
    <col min="15364" max="15365" width="6.6328125" style="42" customWidth="1"/>
    <col min="15366" max="15366" width="9.6328125" style="42" bestFit="1" customWidth="1"/>
    <col min="15367" max="15367" width="8.81640625" style="42" bestFit="1" customWidth="1"/>
    <col min="15368" max="15368" width="11" style="42" bestFit="1" customWidth="1"/>
    <col min="15369" max="15369" width="9.6328125" style="42" customWidth="1"/>
    <col min="15370" max="15370" width="15.6328125" style="42" customWidth="1"/>
    <col min="15371" max="15616" width="11.453125" style="42"/>
    <col min="15617" max="15617" width="4.36328125" style="42" customWidth="1"/>
    <col min="15618" max="15618" width="9.36328125" style="42" customWidth="1"/>
    <col min="15619" max="15619" width="32.6328125" style="42" customWidth="1"/>
    <col min="15620" max="15621" width="6.6328125" style="42" customWidth="1"/>
    <col min="15622" max="15622" width="9.6328125" style="42" bestFit="1" customWidth="1"/>
    <col min="15623" max="15623" width="8.81640625" style="42" bestFit="1" customWidth="1"/>
    <col min="15624" max="15624" width="11" style="42" bestFit="1" customWidth="1"/>
    <col min="15625" max="15625" width="9.6328125" style="42" customWidth="1"/>
    <col min="15626" max="15626" width="15.6328125" style="42" customWidth="1"/>
    <col min="15627" max="15872" width="11.453125" style="42"/>
    <col min="15873" max="15873" width="4.36328125" style="42" customWidth="1"/>
    <col min="15874" max="15874" width="9.36328125" style="42" customWidth="1"/>
    <col min="15875" max="15875" width="32.6328125" style="42" customWidth="1"/>
    <col min="15876" max="15877" width="6.6328125" style="42" customWidth="1"/>
    <col min="15878" max="15878" width="9.6328125" style="42" bestFit="1" customWidth="1"/>
    <col min="15879" max="15879" width="8.81640625" style="42" bestFit="1" customWidth="1"/>
    <col min="15880" max="15880" width="11" style="42" bestFit="1" customWidth="1"/>
    <col min="15881" max="15881" width="9.6328125" style="42" customWidth="1"/>
    <col min="15882" max="15882" width="15.6328125" style="42" customWidth="1"/>
    <col min="15883" max="16128" width="11.453125" style="42"/>
    <col min="16129" max="16129" width="4.36328125" style="42" customWidth="1"/>
    <col min="16130" max="16130" width="9.36328125" style="42" customWidth="1"/>
    <col min="16131" max="16131" width="32.6328125" style="42" customWidth="1"/>
    <col min="16132" max="16133" width="6.6328125" style="42" customWidth="1"/>
    <col min="16134" max="16134" width="9.6328125" style="42" bestFit="1" customWidth="1"/>
    <col min="16135" max="16135" width="8.81640625" style="42" bestFit="1" customWidth="1"/>
    <col min="16136" max="16136" width="11" style="42" bestFit="1" customWidth="1"/>
    <col min="16137" max="16137" width="9.6328125" style="42" customWidth="1"/>
    <col min="16138" max="16138" width="15.6328125" style="42" customWidth="1"/>
    <col min="16139" max="16384" width="11.453125" style="42"/>
  </cols>
  <sheetData>
    <row r="1" spans="1:9" s="38" customFormat="1" ht="26" x14ac:dyDescent="0.35">
      <c r="A1" s="34" t="s">
        <v>21</v>
      </c>
      <c r="B1" s="35" t="s">
        <v>22</v>
      </c>
      <c r="C1" s="35" t="s">
        <v>23</v>
      </c>
      <c r="D1" s="36" t="s">
        <v>24</v>
      </c>
      <c r="E1" s="35" t="s">
        <v>25</v>
      </c>
      <c r="F1" s="37" t="s">
        <v>26</v>
      </c>
      <c r="G1" s="37" t="s">
        <v>27</v>
      </c>
      <c r="H1" s="37" t="s">
        <v>28</v>
      </c>
      <c r="I1" s="37" t="s">
        <v>29</v>
      </c>
    </row>
    <row r="2" spans="1:9" s="38" customFormat="1" x14ac:dyDescent="0.35">
      <c r="A2" s="82" t="s">
        <v>364</v>
      </c>
      <c r="B2" s="82"/>
      <c r="C2" s="82"/>
      <c r="D2" s="82"/>
      <c r="E2" s="82"/>
      <c r="F2" s="82"/>
      <c r="G2" s="40"/>
      <c r="H2" s="40"/>
      <c r="I2" s="40"/>
    </row>
    <row r="3" spans="1:9" ht="52" x14ac:dyDescent="0.35">
      <c r="A3" s="41">
        <v>1</v>
      </c>
      <c r="B3" s="42" t="s">
        <v>403</v>
      </c>
      <c r="C3" s="42" t="s">
        <v>404</v>
      </c>
      <c r="D3" s="43">
        <v>55</v>
      </c>
      <c r="E3" s="42" t="s">
        <v>91</v>
      </c>
      <c r="H3" s="44">
        <f>ROUND(D3*F3, 0)</f>
        <v>0</v>
      </c>
      <c r="I3" s="44">
        <f>ROUND(D3*G3, 0)</f>
        <v>0</v>
      </c>
    </row>
    <row r="4" spans="1:9" ht="78" x14ac:dyDescent="0.35">
      <c r="A4" s="41">
        <v>2</v>
      </c>
      <c r="B4" s="42" t="s">
        <v>405</v>
      </c>
      <c r="C4" s="42" t="s">
        <v>406</v>
      </c>
      <c r="D4" s="43">
        <v>50</v>
      </c>
      <c r="E4" s="42" t="s">
        <v>91</v>
      </c>
      <c r="H4" s="44">
        <f>ROUND(D4*F4, 0)</f>
        <v>0</v>
      </c>
      <c r="I4" s="44">
        <f>ROUND(D4*G4, 0)</f>
        <v>0</v>
      </c>
    </row>
    <row r="5" spans="1:9" s="38" customFormat="1" x14ac:dyDescent="0.35">
      <c r="A5" s="82" t="s">
        <v>304</v>
      </c>
      <c r="B5" s="82"/>
      <c r="C5" s="82"/>
      <c r="D5" s="82"/>
      <c r="E5" s="82"/>
      <c r="F5" s="82"/>
      <c r="G5" s="40"/>
      <c r="H5" s="40"/>
      <c r="I5" s="40"/>
    </row>
    <row r="6" spans="1:9" ht="52" x14ac:dyDescent="0.35">
      <c r="A6" s="41">
        <v>3</v>
      </c>
      <c r="B6" s="42" t="s">
        <v>407</v>
      </c>
      <c r="C6" s="42" t="s">
        <v>408</v>
      </c>
      <c r="D6" s="43">
        <v>4</v>
      </c>
      <c r="E6" s="42" t="s">
        <v>53</v>
      </c>
      <c r="H6" s="44">
        <f t="shared" ref="H6:H12" si="0">ROUND(D6*F6, 0)</f>
        <v>0</v>
      </c>
      <c r="I6" s="44">
        <f t="shared" ref="I6:I12" si="1">ROUND(D6*G6, 0)</f>
        <v>0</v>
      </c>
    </row>
    <row r="7" spans="1:9" ht="39" x14ac:dyDescent="0.35">
      <c r="A7" s="41">
        <v>4</v>
      </c>
      <c r="B7" s="42" t="s">
        <v>409</v>
      </c>
      <c r="C7" s="42" t="s">
        <v>410</v>
      </c>
      <c r="D7" s="43">
        <v>1</v>
      </c>
      <c r="E7" s="42" t="s">
        <v>53</v>
      </c>
      <c r="H7" s="44">
        <f t="shared" si="0"/>
        <v>0</v>
      </c>
      <c r="I7" s="44">
        <f t="shared" si="1"/>
        <v>0</v>
      </c>
    </row>
    <row r="8" spans="1:9" ht="299" x14ac:dyDescent="0.35">
      <c r="A8" s="41">
        <v>5</v>
      </c>
      <c r="B8" s="42" t="s">
        <v>411</v>
      </c>
      <c r="C8" s="42" t="s">
        <v>466</v>
      </c>
      <c r="D8" s="43">
        <v>1</v>
      </c>
      <c r="E8" s="42" t="s">
        <v>53</v>
      </c>
      <c r="H8" s="44">
        <f t="shared" si="0"/>
        <v>0</v>
      </c>
      <c r="I8" s="44">
        <f t="shared" si="1"/>
        <v>0</v>
      </c>
    </row>
    <row r="9" spans="1:9" ht="91" x14ac:dyDescent="0.35">
      <c r="A9" s="41">
        <v>6</v>
      </c>
      <c r="B9" s="42" t="s">
        <v>412</v>
      </c>
      <c r="C9" s="42" t="s">
        <v>413</v>
      </c>
      <c r="D9" s="43">
        <v>1</v>
      </c>
      <c r="E9" s="42" t="s">
        <v>53</v>
      </c>
      <c r="H9" s="44">
        <f t="shared" si="0"/>
        <v>0</v>
      </c>
      <c r="I9" s="44">
        <f t="shared" si="1"/>
        <v>0</v>
      </c>
    </row>
    <row r="10" spans="1:9" ht="39" x14ac:dyDescent="0.35">
      <c r="A10" s="41">
        <v>7</v>
      </c>
      <c r="B10" s="42" t="s">
        <v>414</v>
      </c>
      <c r="C10" s="42" t="s">
        <v>415</v>
      </c>
      <c r="D10" s="43">
        <v>1</v>
      </c>
      <c r="E10" s="42" t="s">
        <v>53</v>
      </c>
      <c r="H10" s="44">
        <f t="shared" si="0"/>
        <v>0</v>
      </c>
      <c r="I10" s="44">
        <f t="shared" si="1"/>
        <v>0</v>
      </c>
    </row>
    <row r="11" spans="1:9" ht="39" x14ac:dyDescent="0.35">
      <c r="A11" s="41">
        <v>8</v>
      </c>
      <c r="B11" s="42" t="s">
        <v>416</v>
      </c>
      <c r="C11" s="42" t="s">
        <v>417</v>
      </c>
      <c r="D11" s="43">
        <v>1</v>
      </c>
      <c r="E11" s="42" t="s">
        <v>53</v>
      </c>
      <c r="H11" s="44">
        <f t="shared" si="0"/>
        <v>0</v>
      </c>
      <c r="I11" s="44">
        <f t="shared" si="1"/>
        <v>0</v>
      </c>
    </row>
    <row r="12" spans="1:9" ht="39" x14ac:dyDescent="0.35">
      <c r="A12" s="41">
        <v>9</v>
      </c>
      <c r="B12" s="42" t="s">
        <v>418</v>
      </c>
      <c r="C12" s="42" t="s">
        <v>419</v>
      </c>
      <c r="D12" s="43">
        <v>1</v>
      </c>
      <c r="E12" s="42" t="s">
        <v>53</v>
      </c>
      <c r="H12" s="44">
        <f t="shared" si="0"/>
        <v>0</v>
      </c>
      <c r="I12" s="44">
        <f t="shared" si="1"/>
        <v>0</v>
      </c>
    </row>
    <row r="13" spans="1:9" s="45" customFormat="1" x14ac:dyDescent="0.35">
      <c r="A13" s="34"/>
      <c r="B13" s="35"/>
      <c r="C13" s="35" t="s">
        <v>363</v>
      </c>
      <c r="D13" s="36"/>
      <c r="E13" s="35"/>
      <c r="F13" s="37"/>
      <c r="G13" s="37"/>
      <c r="H13" s="37">
        <f>ROUND(SUM(H2:H12),0)</f>
        <v>0</v>
      </c>
      <c r="I13" s="37">
        <f>ROUND(SUM(I2:I12),0)</f>
        <v>0</v>
      </c>
    </row>
  </sheetData>
  <mergeCells count="2">
    <mergeCell ref="A2:F2"/>
    <mergeCell ref="A5:F5"/>
  </mergeCells>
  <pageMargins left="0.2361111111111111" right="0.2361111111111111" top="0.69444444444444442" bottom="0.69444444444444442" header="0.41666666666666669" footer="0.41666666666666669"/>
  <pageSetup paperSize="9" orientation="portrait" useFirstPageNumber="1"/>
  <headerFooter>
    <oddHeader>&amp;L&amp;"Times New Roman,bold"&amp;10 03 Gáz</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5CC84-8D97-1D49-9E4E-F36B59297518}">
  <dimension ref="A1:K31"/>
  <sheetViews>
    <sheetView workbookViewId="0">
      <selection activeCell="F3" sqref="F3:G3"/>
    </sheetView>
  </sheetViews>
  <sheetFormatPr defaultColWidth="11.453125" defaultRowHeight="13" x14ac:dyDescent="0.35"/>
  <cols>
    <col min="1" max="1" width="4.36328125" style="41" customWidth="1"/>
    <col min="2" max="2" width="9.36328125" style="42" customWidth="1"/>
    <col min="3" max="3" width="32.6328125" style="42" customWidth="1"/>
    <col min="4" max="4" width="6.6328125" style="43" customWidth="1"/>
    <col min="5" max="5" width="6.6328125" style="42" customWidth="1"/>
    <col min="6" max="6" width="9.6328125" style="44" bestFit="1" customWidth="1"/>
    <col min="7" max="7" width="8.81640625" style="44" bestFit="1" customWidth="1"/>
    <col min="8" max="9" width="11.6328125" style="44" customWidth="1"/>
    <col min="10" max="10" width="15.6328125" style="42" customWidth="1"/>
    <col min="11" max="256" width="11.453125" style="42"/>
    <col min="257" max="257" width="4.36328125" style="42" customWidth="1"/>
    <col min="258" max="258" width="9.36328125" style="42" customWidth="1"/>
    <col min="259" max="259" width="32.6328125" style="42" customWidth="1"/>
    <col min="260" max="261" width="6.6328125" style="42" customWidth="1"/>
    <col min="262" max="262" width="9.6328125" style="42" bestFit="1" customWidth="1"/>
    <col min="263" max="263" width="8.81640625" style="42" bestFit="1" customWidth="1"/>
    <col min="264" max="265" width="11.6328125" style="42" customWidth="1"/>
    <col min="266" max="266" width="15.6328125" style="42" customWidth="1"/>
    <col min="267" max="512" width="11.453125" style="42"/>
    <col min="513" max="513" width="4.36328125" style="42" customWidth="1"/>
    <col min="514" max="514" width="9.36328125" style="42" customWidth="1"/>
    <col min="515" max="515" width="32.6328125" style="42" customWidth="1"/>
    <col min="516" max="517" width="6.6328125" style="42" customWidth="1"/>
    <col min="518" max="518" width="9.6328125" style="42" bestFit="1" customWidth="1"/>
    <col min="519" max="519" width="8.81640625" style="42" bestFit="1" customWidth="1"/>
    <col min="520" max="521" width="11.6328125" style="42" customWidth="1"/>
    <col min="522" max="522" width="15.6328125" style="42" customWidth="1"/>
    <col min="523" max="768" width="11.453125" style="42"/>
    <col min="769" max="769" width="4.36328125" style="42" customWidth="1"/>
    <col min="770" max="770" width="9.36328125" style="42" customWidth="1"/>
    <col min="771" max="771" width="32.6328125" style="42" customWidth="1"/>
    <col min="772" max="773" width="6.6328125" style="42" customWidth="1"/>
    <col min="774" max="774" width="9.6328125" style="42" bestFit="1" customWidth="1"/>
    <col min="775" max="775" width="8.81640625" style="42" bestFit="1" customWidth="1"/>
    <col min="776" max="777" width="11.6328125" style="42" customWidth="1"/>
    <col min="778" max="778" width="15.6328125" style="42" customWidth="1"/>
    <col min="779" max="1024" width="11.453125" style="42"/>
    <col min="1025" max="1025" width="4.36328125" style="42" customWidth="1"/>
    <col min="1026" max="1026" width="9.36328125" style="42" customWidth="1"/>
    <col min="1027" max="1027" width="32.6328125" style="42" customWidth="1"/>
    <col min="1028" max="1029" width="6.6328125" style="42" customWidth="1"/>
    <col min="1030" max="1030" width="9.6328125" style="42" bestFit="1" customWidth="1"/>
    <col min="1031" max="1031" width="8.81640625" style="42" bestFit="1" customWidth="1"/>
    <col min="1032" max="1033" width="11.6328125" style="42" customWidth="1"/>
    <col min="1034" max="1034" width="15.6328125" style="42" customWidth="1"/>
    <col min="1035" max="1280" width="11.453125" style="42"/>
    <col min="1281" max="1281" width="4.36328125" style="42" customWidth="1"/>
    <col min="1282" max="1282" width="9.36328125" style="42" customWidth="1"/>
    <col min="1283" max="1283" width="32.6328125" style="42" customWidth="1"/>
    <col min="1284" max="1285" width="6.6328125" style="42" customWidth="1"/>
    <col min="1286" max="1286" width="9.6328125" style="42" bestFit="1" customWidth="1"/>
    <col min="1287" max="1287" width="8.81640625" style="42" bestFit="1" customWidth="1"/>
    <col min="1288" max="1289" width="11.6328125" style="42" customWidth="1"/>
    <col min="1290" max="1290" width="15.6328125" style="42" customWidth="1"/>
    <col min="1291" max="1536" width="11.453125" style="42"/>
    <col min="1537" max="1537" width="4.36328125" style="42" customWidth="1"/>
    <col min="1538" max="1538" width="9.36328125" style="42" customWidth="1"/>
    <col min="1539" max="1539" width="32.6328125" style="42" customWidth="1"/>
    <col min="1540" max="1541" width="6.6328125" style="42" customWidth="1"/>
    <col min="1542" max="1542" width="9.6328125" style="42" bestFit="1" customWidth="1"/>
    <col min="1543" max="1543" width="8.81640625" style="42" bestFit="1" customWidth="1"/>
    <col min="1544" max="1545" width="11.6328125" style="42" customWidth="1"/>
    <col min="1546" max="1546" width="15.6328125" style="42" customWidth="1"/>
    <col min="1547" max="1792" width="11.453125" style="42"/>
    <col min="1793" max="1793" width="4.36328125" style="42" customWidth="1"/>
    <col min="1794" max="1794" width="9.36328125" style="42" customWidth="1"/>
    <col min="1795" max="1795" width="32.6328125" style="42" customWidth="1"/>
    <col min="1796" max="1797" width="6.6328125" style="42" customWidth="1"/>
    <col min="1798" max="1798" width="9.6328125" style="42" bestFit="1" customWidth="1"/>
    <col min="1799" max="1799" width="8.81640625" style="42" bestFit="1" customWidth="1"/>
    <col min="1800" max="1801" width="11.6328125" style="42" customWidth="1"/>
    <col min="1802" max="1802" width="15.6328125" style="42" customWidth="1"/>
    <col min="1803" max="2048" width="11.453125" style="42"/>
    <col min="2049" max="2049" width="4.36328125" style="42" customWidth="1"/>
    <col min="2050" max="2050" width="9.36328125" style="42" customWidth="1"/>
    <col min="2051" max="2051" width="32.6328125" style="42" customWidth="1"/>
    <col min="2052" max="2053" width="6.6328125" style="42" customWidth="1"/>
    <col min="2054" max="2054" width="9.6328125" style="42" bestFit="1" customWidth="1"/>
    <col min="2055" max="2055" width="8.81640625" style="42" bestFit="1" customWidth="1"/>
    <col min="2056" max="2057" width="11.6328125" style="42" customWidth="1"/>
    <col min="2058" max="2058" width="15.6328125" style="42" customWidth="1"/>
    <col min="2059" max="2304" width="11.453125" style="42"/>
    <col min="2305" max="2305" width="4.36328125" style="42" customWidth="1"/>
    <col min="2306" max="2306" width="9.36328125" style="42" customWidth="1"/>
    <col min="2307" max="2307" width="32.6328125" style="42" customWidth="1"/>
    <col min="2308" max="2309" width="6.6328125" style="42" customWidth="1"/>
    <col min="2310" max="2310" width="9.6328125" style="42" bestFit="1" customWidth="1"/>
    <col min="2311" max="2311" width="8.81640625" style="42" bestFit="1" customWidth="1"/>
    <col min="2312" max="2313" width="11.6328125" style="42" customWidth="1"/>
    <col min="2314" max="2314" width="15.6328125" style="42" customWidth="1"/>
    <col min="2315" max="2560" width="11.453125" style="42"/>
    <col min="2561" max="2561" width="4.36328125" style="42" customWidth="1"/>
    <col min="2562" max="2562" width="9.36328125" style="42" customWidth="1"/>
    <col min="2563" max="2563" width="32.6328125" style="42" customWidth="1"/>
    <col min="2564" max="2565" width="6.6328125" style="42" customWidth="1"/>
    <col min="2566" max="2566" width="9.6328125" style="42" bestFit="1" customWidth="1"/>
    <col min="2567" max="2567" width="8.81640625" style="42" bestFit="1" customWidth="1"/>
    <col min="2568" max="2569" width="11.6328125" style="42" customWidth="1"/>
    <col min="2570" max="2570" width="15.6328125" style="42" customWidth="1"/>
    <col min="2571" max="2816" width="11.453125" style="42"/>
    <col min="2817" max="2817" width="4.36328125" style="42" customWidth="1"/>
    <col min="2818" max="2818" width="9.36328125" style="42" customWidth="1"/>
    <col min="2819" max="2819" width="32.6328125" style="42" customWidth="1"/>
    <col min="2820" max="2821" width="6.6328125" style="42" customWidth="1"/>
    <col min="2822" max="2822" width="9.6328125" style="42" bestFit="1" customWidth="1"/>
    <col min="2823" max="2823" width="8.81640625" style="42" bestFit="1" customWidth="1"/>
    <col min="2824" max="2825" width="11.6328125" style="42" customWidth="1"/>
    <col min="2826" max="2826" width="15.6328125" style="42" customWidth="1"/>
    <col min="2827" max="3072" width="11.453125" style="42"/>
    <col min="3073" max="3073" width="4.36328125" style="42" customWidth="1"/>
    <col min="3074" max="3074" width="9.36328125" style="42" customWidth="1"/>
    <col min="3075" max="3075" width="32.6328125" style="42" customWidth="1"/>
    <col min="3076" max="3077" width="6.6328125" style="42" customWidth="1"/>
    <col min="3078" max="3078" width="9.6328125" style="42" bestFit="1" customWidth="1"/>
    <col min="3079" max="3079" width="8.81640625" style="42" bestFit="1" customWidth="1"/>
    <col min="3080" max="3081" width="11.6328125" style="42" customWidth="1"/>
    <col min="3082" max="3082" width="15.6328125" style="42" customWidth="1"/>
    <col min="3083" max="3328" width="11.453125" style="42"/>
    <col min="3329" max="3329" width="4.36328125" style="42" customWidth="1"/>
    <col min="3330" max="3330" width="9.36328125" style="42" customWidth="1"/>
    <col min="3331" max="3331" width="32.6328125" style="42" customWidth="1"/>
    <col min="3332" max="3333" width="6.6328125" style="42" customWidth="1"/>
    <col min="3334" max="3334" width="9.6328125" style="42" bestFit="1" customWidth="1"/>
    <col min="3335" max="3335" width="8.81640625" style="42" bestFit="1" customWidth="1"/>
    <col min="3336" max="3337" width="11.6328125" style="42" customWidth="1"/>
    <col min="3338" max="3338" width="15.6328125" style="42" customWidth="1"/>
    <col min="3339" max="3584" width="11.453125" style="42"/>
    <col min="3585" max="3585" width="4.36328125" style="42" customWidth="1"/>
    <col min="3586" max="3586" width="9.36328125" style="42" customWidth="1"/>
    <col min="3587" max="3587" width="32.6328125" style="42" customWidth="1"/>
    <col min="3588" max="3589" width="6.6328125" style="42" customWidth="1"/>
    <col min="3590" max="3590" width="9.6328125" style="42" bestFit="1" customWidth="1"/>
    <col min="3591" max="3591" width="8.81640625" style="42" bestFit="1" customWidth="1"/>
    <col min="3592" max="3593" width="11.6328125" style="42" customWidth="1"/>
    <col min="3594" max="3594" width="15.6328125" style="42" customWidth="1"/>
    <col min="3595" max="3840" width="11.453125" style="42"/>
    <col min="3841" max="3841" width="4.36328125" style="42" customWidth="1"/>
    <col min="3842" max="3842" width="9.36328125" style="42" customWidth="1"/>
    <col min="3843" max="3843" width="32.6328125" style="42" customWidth="1"/>
    <col min="3844" max="3845" width="6.6328125" style="42" customWidth="1"/>
    <col min="3846" max="3846" width="9.6328125" style="42" bestFit="1" customWidth="1"/>
    <col min="3847" max="3847" width="8.81640625" style="42" bestFit="1" customWidth="1"/>
    <col min="3848" max="3849" width="11.6328125" style="42" customWidth="1"/>
    <col min="3850" max="3850" width="15.6328125" style="42" customWidth="1"/>
    <col min="3851" max="4096" width="11.453125" style="42"/>
    <col min="4097" max="4097" width="4.36328125" style="42" customWidth="1"/>
    <col min="4098" max="4098" width="9.36328125" style="42" customWidth="1"/>
    <col min="4099" max="4099" width="32.6328125" style="42" customWidth="1"/>
    <col min="4100" max="4101" width="6.6328125" style="42" customWidth="1"/>
    <col min="4102" max="4102" width="9.6328125" style="42" bestFit="1" customWidth="1"/>
    <col min="4103" max="4103" width="8.81640625" style="42" bestFit="1" customWidth="1"/>
    <col min="4104" max="4105" width="11.6328125" style="42" customWidth="1"/>
    <col min="4106" max="4106" width="15.6328125" style="42" customWidth="1"/>
    <col min="4107" max="4352" width="11.453125" style="42"/>
    <col min="4353" max="4353" width="4.36328125" style="42" customWidth="1"/>
    <col min="4354" max="4354" width="9.36328125" style="42" customWidth="1"/>
    <col min="4355" max="4355" width="32.6328125" style="42" customWidth="1"/>
    <col min="4356" max="4357" width="6.6328125" style="42" customWidth="1"/>
    <col min="4358" max="4358" width="9.6328125" style="42" bestFit="1" customWidth="1"/>
    <col min="4359" max="4359" width="8.81640625" style="42" bestFit="1" customWidth="1"/>
    <col min="4360" max="4361" width="11.6328125" style="42" customWidth="1"/>
    <col min="4362" max="4362" width="15.6328125" style="42" customWidth="1"/>
    <col min="4363" max="4608" width="11.453125" style="42"/>
    <col min="4609" max="4609" width="4.36328125" style="42" customWidth="1"/>
    <col min="4610" max="4610" width="9.36328125" style="42" customWidth="1"/>
    <col min="4611" max="4611" width="32.6328125" style="42" customWidth="1"/>
    <col min="4612" max="4613" width="6.6328125" style="42" customWidth="1"/>
    <col min="4614" max="4614" width="9.6328125" style="42" bestFit="1" customWidth="1"/>
    <col min="4615" max="4615" width="8.81640625" style="42" bestFit="1" customWidth="1"/>
    <col min="4616" max="4617" width="11.6328125" style="42" customWidth="1"/>
    <col min="4618" max="4618" width="15.6328125" style="42" customWidth="1"/>
    <col min="4619" max="4864" width="11.453125" style="42"/>
    <col min="4865" max="4865" width="4.36328125" style="42" customWidth="1"/>
    <col min="4866" max="4866" width="9.36328125" style="42" customWidth="1"/>
    <col min="4867" max="4867" width="32.6328125" style="42" customWidth="1"/>
    <col min="4868" max="4869" width="6.6328125" style="42" customWidth="1"/>
    <col min="4870" max="4870" width="9.6328125" style="42" bestFit="1" customWidth="1"/>
    <col min="4871" max="4871" width="8.81640625" style="42" bestFit="1" customWidth="1"/>
    <col min="4872" max="4873" width="11.6328125" style="42" customWidth="1"/>
    <col min="4874" max="4874" width="15.6328125" style="42" customWidth="1"/>
    <col min="4875" max="5120" width="11.453125" style="42"/>
    <col min="5121" max="5121" width="4.36328125" style="42" customWidth="1"/>
    <col min="5122" max="5122" width="9.36328125" style="42" customWidth="1"/>
    <col min="5123" max="5123" width="32.6328125" style="42" customWidth="1"/>
    <col min="5124" max="5125" width="6.6328125" style="42" customWidth="1"/>
    <col min="5126" max="5126" width="9.6328125" style="42" bestFit="1" customWidth="1"/>
    <col min="5127" max="5127" width="8.81640625" style="42" bestFit="1" customWidth="1"/>
    <col min="5128" max="5129" width="11.6328125" style="42" customWidth="1"/>
    <col min="5130" max="5130" width="15.6328125" style="42" customWidth="1"/>
    <col min="5131" max="5376" width="11.453125" style="42"/>
    <col min="5377" max="5377" width="4.36328125" style="42" customWidth="1"/>
    <col min="5378" max="5378" width="9.36328125" style="42" customWidth="1"/>
    <col min="5379" max="5379" width="32.6328125" style="42" customWidth="1"/>
    <col min="5380" max="5381" width="6.6328125" style="42" customWidth="1"/>
    <col min="5382" max="5382" width="9.6328125" style="42" bestFit="1" customWidth="1"/>
    <col min="5383" max="5383" width="8.81640625" style="42" bestFit="1" customWidth="1"/>
    <col min="5384" max="5385" width="11.6328125" style="42" customWidth="1"/>
    <col min="5386" max="5386" width="15.6328125" style="42" customWidth="1"/>
    <col min="5387" max="5632" width="11.453125" style="42"/>
    <col min="5633" max="5633" width="4.36328125" style="42" customWidth="1"/>
    <col min="5634" max="5634" width="9.36328125" style="42" customWidth="1"/>
    <col min="5635" max="5635" width="32.6328125" style="42" customWidth="1"/>
    <col min="5636" max="5637" width="6.6328125" style="42" customWidth="1"/>
    <col min="5638" max="5638" width="9.6328125" style="42" bestFit="1" customWidth="1"/>
    <col min="5639" max="5639" width="8.81640625" style="42" bestFit="1" customWidth="1"/>
    <col min="5640" max="5641" width="11.6328125" style="42" customWidth="1"/>
    <col min="5642" max="5642" width="15.6328125" style="42" customWidth="1"/>
    <col min="5643" max="5888" width="11.453125" style="42"/>
    <col min="5889" max="5889" width="4.36328125" style="42" customWidth="1"/>
    <col min="5890" max="5890" width="9.36328125" style="42" customWidth="1"/>
    <col min="5891" max="5891" width="32.6328125" style="42" customWidth="1"/>
    <col min="5892" max="5893" width="6.6328125" style="42" customWidth="1"/>
    <col min="5894" max="5894" width="9.6328125" style="42" bestFit="1" customWidth="1"/>
    <col min="5895" max="5895" width="8.81640625" style="42" bestFit="1" customWidth="1"/>
    <col min="5896" max="5897" width="11.6328125" style="42" customWidth="1"/>
    <col min="5898" max="5898" width="15.6328125" style="42" customWidth="1"/>
    <col min="5899" max="6144" width="11.453125" style="42"/>
    <col min="6145" max="6145" width="4.36328125" style="42" customWidth="1"/>
    <col min="6146" max="6146" width="9.36328125" style="42" customWidth="1"/>
    <col min="6147" max="6147" width="32.6328125" style="42" customWidth="1"/>
    <col min="6148" max="6149" width="6.6328125" style="42" customWidth="1"/>
    <col min="6150" max="6150" width="9.6328125" style="42" bestFit="1" customWidth="1"/>
    <col min="6151" max="6151" width="8.81640625" style="42" bestFit="1" customWidth="1"/>
    <col min="6152" max="6153" width="11.6328125" style="42" customWidth="1"/>
    <col min="6154" max="6154" width="15.6328125" style="42" customWidth="1"/>
    <col min="6155" max="6400" width="11.453125" style="42"/>
    <col min="6401" max="6401" width="4.36328125" style="42" customWidth="1"/>
    <col min="6402" max="6402" width="9.36328125" style="42" customWidth="1"/>
    <col min="6403" max="6403" width="32.6328125" style="42" customWidth="1"/>
    <col min="6404" max="6405" width="6.6328125" style="42" customWidth="1"/>
    <col min="6406" max="6406" width="9.6328125" style="42" bestFit="1" customWidth="1"/>
    <col min="6407" max="6407" width="8.81640625" style="42" bestFit="1" customWidth="1"/>
    <col min="6408" max="6409" width="11.6328125" style="42" customWidth="1"/>
    <col min="6410" max="6410" width="15.6328125" style="42" customWidth="1"/>
    <col min="6411" max="6656" width="11.453125" style="42"/>
    <col min="6657" max="6657" width="4.36328125" style="42" customWidth="1"/>
    <col min="6658" max="6658" width="9.36328125" style="42" customWidth="1"/>
    <col min="6659" max="6659" width="32.6328125" style="42" customWidth="1"/>
    <col min="6660" max="6661" width="6.6328125" style="42" customWidth="1"/>
    <col min="6662" max="6662" width="9.6328125" style="42" bestFit="1" customWidth="1"/>
    <col min="6663" max="6663" width="8.81640625" style="42" bestFit="1" customWidth="1"/>
    <col min="6664" max="6665" width="11.6328125" style="42" customWidth="1"/>
    <col min="6666" max="6666" width="15.6328125" style="42" customWidth="1"/>
    <col min="6667" max="6912" width="11.453125" style="42"/>
    <col min="6913" max="6913" width="4.36328125" style="42" customWidth="1"/>
    <col min="6914" max="6914" width="9.36328125" style="42" customWidth="1"/>
    <col min="6915" max="6915" width="32.6328125" style="42" customWidth="1"/>
    <col min="6916" max="6917" width="6.6328125" style="42" customWidth="1"/>
    <col min="6918" max="6918" width="9.6328125" style="42" bestFit="1" customWidth="1"/>
    <col min="6919" max="6919" width="8.81640625" style="42" bestFit="1" customWidth="1"/>
    <col min="6920" max="6921" width="11.6328125" style="42" customWidth="1"/>
    <col min="6922" max="6922" width="15.6328125" style="42" customWidth="1"/>
    <col min="6923" max="7168" width="11.453125" style="42"/>
    <col min="7169" max="7169" width="4.36328125" style="42" customWidth="1"/>
    <col min="7170" max="7170" width="9.36328125" style="42" customWidth="1"/>
    <col min="7171" max="7171" width="32.6328125" style="42" customWidth="1"/>
    <col min="7172" max="7173" width="6.6328125" style="42" customWidth="1"/>
    <col min="7174" max="7174" width="9.6328125" style="42" bestFit="1" customWidth="1"/>
    <col min="7175" max="7175" width="8.81640625" style="42" bestFit="1" customWidth="1"/>
    <col min="7176" max="7177" width="11.6328125" style="42" customWidth="1"/>
    <col min="7178" max="7178" width="15.6328125" style="42" customWidth="1"/>
    <col min="7179" max="7424" width="11.453125" style="42"/>
    <col min="7425" max="7425" width="4.36328125" style="42" customWidth="1"/>
    <col min="7426" max="7426" width="9.36328125" style="42" customWidth="1"/>
    <col min="7427" max="7427" width="32.6328125" style="42" customWidth="1"/>
    <col min="7428" max="7429" width="6.6328125" style="42" customWidth="1"/>
    <col min="7430" max="7430" width="9.6328125" style="42" bestFit="1" customWidth="1"/>
    <col min="7431" max="7431" width="8.81640625" style="42" bestFit="1" customWidth="1"/>
    <col min="7432" max="7433" width="11.6328125" style="42" customWidth="1"/>
    <col min="7434" max="7434" width="15.6328125" style="42" customWidth="1"/>
    <col min="7435" max="7680" width="11.453125" style="42"/>
    <col min="7681" max="7681" width="4.36328125" style="42" customWidth="1"/>
    <col min="7682" max="7682" width="9.36328125" style="42" customWidth="1"/>
    <col min="7683" max="7683" width="32.6328125" style="42" customWidth="1"/>
    <col min="7684" max="7685" width="6.6328125" style="42" customWidth="1"/>
    <col min="7686" max="7686" width="9.6328125" style="42" bestFit="1" customWidth="1"/>
    <col min="7687" max="7687" width="8.81640625" style="42" bestFit="1" customWidth="1"/>
    <col min="7688" max="7689" width="11.6328125" style="42" customWidth="1"/>
    <col min="7690" max="7690" width="15.6328125" style="42" customWidth="1"/>
    <col min="7691" max="7936" width="11.453125" style="42"/>
    <col min="7937" max="7937" width="4.36328125" style="42" customWidth="1"/>
    <col min="7938" max="7938" width="9.36328125" style="42" customWidth="1"/>
    <col min="7939" max="7939" width="32.6328125" style="42" customWidth="1"/>
    <col min="7940" max="7941" width="6.6328125" style="42" customWidth="1"/>
    <col min="7942" max="7942" width="9.6328125" style="42" bestFit="1" customWidth="1"/>
    <col min="7943" max="7943" width="8.81640625" style="42" bestFit="1" customWidth="1"/>
    <col min="7944" max="7945" width="11.6328125" style="42" customWidth="1"/>
    <col min="7946" max="7946" width="15.6328125" style="42" customWidth="1"/>
    <col min="7947" max="8192" width="11.453125" style="42"/>
    <col min="8193" max="8193" width="4.36328125" style="42" customWidth="1"/>
    <col min="8194" max="8194" width="9.36328125" style="42" customWidth="1"/>
    <col min="8195" max="8195" width="32.6328125" style="42" customWidth="1"/>
    <col min="8196" max="8197" width="6.6328125" style="42" customWidth="1"/>
    <col min="8198" max="8198" width="9.6328125" style="42" bestFit="1" customWidth="1"/>
    <col min="8199" max="8199" width="8.81640625" style="42" bestFit="1" customWidth="1"/>
    <col min="8200" max="8201" width="11.6328125" style="42" customWidth="1"/>
    <col min="8202" max="8202" width="15.6328125" style="42" customWidth="1"/>
    <col min="8203" max="8448" width="11.453125" style="42"/>
    <col min="8449" max="8449" width="4.36328125" style="42" customWidth="1"/>
    <col min="8450" max="8450" width="9.36328125" style="42" customWidth="1"/>
    <col min="8451" max="8451" width="32.6328125" style="42" customWidth="1"/>
    <col min="8452" max="8453" width="6.6328125" style="42" customWidth="1"/>
    <col min="8454" max="8454" width="9.6328125" style="42" bestFit="1" customWidth="1"/>
    <col min="8455" max="8455" width="8.81640625" style="42" bestFit="1" customWidth="1"/>
    <col min="8456" max="8457" width="11.6328125" style="42" customWidth="1"/>
    <col min="8458" max="8458" width="15.6328125" style="42" customWidth="1"/>
    <col min="8459" max="8704" width="11.453125" style="42"/>
    <col min="8705" max="8705" width="4.36328125" style="42" customWidth="1"/>
    <col min="8706" max="8706" width="9.36328125" style="42" customWidth="1"/>
    <col min="8707" max="8707" width="32.6328125" style="42" customWidth="1"/>
    <col min="8708" max="8709" width="6.6328125" style="42" customWidth="1"/>
    <col min="8710" max="8710" width="9.6328125" style="42" bestFit="1" customWidth="1"/>
    <col min="8711" max="8711" width="8.81640625" style="42" bestFit="1" customWidth="1"/>
    <col min="8712" max="8713" width="11.6328125" style="42" customWidth="1"/>
    <col min="8714" max="8714" width="15.6328125" style="42" customWidth="1"/>
    <col min="8715" max="8960" width="11.453125" style="42"/>
    <col min="8961" max="8961" width="4.36328125" style="42" customWidth="1"/>
    <col min="8962" max="8962" width="9.36328125" style="42" customWidth="1"/>
    <col min="8963" max="8963" width="32.6328125" style="42" customWidth="1"/>
    <col min="8964" max="8965" width="6.6328125" style="42" customWidth="1"/>
    <col min="8966" max="8966" width="9.6328125" style="42" bestFit="1" customWidth="1"/>
    <col min="8967" max="8967" width="8.81640625" style="42" bestFit="1" customWidth="1"/>
    <col min="8968" max="8969" width="11.6328125" style="42" customWidth="1"/>
    <col min="8970" max="8970" width="15.6328125" style="42" customWidth="1"/>
    <col min="8971" max="9216" width="11.453125" style="42"/>
    <col min="9217" max="9217" width="4.36328125" style="42" customWidth="1"/>
    <col min="9218" max="9218" width="9.36328125" style="42" customWidth="1"/>
    <col min="9219" max="9219" width="32.6328125" style="42" customWidth="1"/>
    <col min="9220" max="9221" width="6.6328125" style="42" customWidth="1"/>
    <col min="9222" max="9222" width="9.6328125" style="42" bestFit="1" customWidth="1"/>
    <col min="9223" max="9223" width="8.81640625" style="42" bestFit="1" customWidth="1"/>
    <col min="9224" max="9225" width="11.6328125" style="42" customWidth="1"/>
    <col min="9226" max="9226" width="15.6328125" style="42" customWidth="1"/>
    <col min="9227" max="9472" width="11.453125" style="42"/>
    <col min="9473" max="9473" width="4.36328125" style="42" customWidth="1"/>
    <col min="9474" max="9474" width="9.36328125" style="42" customWidth="1"/>
    <col min="9475" max="9475" width="32.6328125" style="42" customWidth="1"/>
    <col min="9476" max="9477" width="6.6328125" style="42" customWidth="1"/>
    <col min="9478" max="9478" width="9.6328125" style="42" bestFit="1" customWidth="1"/>
    <col min="9479" max="9479" width="8.81640625" style="42" bestFit="1" customWidth="1"/>
    <col min="9480" max="9481" width="11.6328125" style="42" customWidth="1"/>
    <col min="9482" max="9482" width="15.6328125" style="42" customWidth="1"/>
    <col min="9483" max="9728" width="11.453125" style="42"/>
    <col min="9729" max="9729" width="4.36328125" style="42" customWidth="1"/>
    <col min="9730" max="9730" width="9.36328125" style="42" customWidth="1"/>
    <col min="9731" max="9731" width="32.6328125" style="42" customWidth="1"/>
    <col min="9732" max="9733" width="6.6328125" style="42" customWidth="1"/>
    <col min="9734" max="9734" width="9.6328125" style="42" bestFit="1" customWidth="1"/>
    <col min="9735" max="9735" width="8.81640625" style="42" bestFit="1" customWidth="1"/>
    <col min="9736" max="9737" width="11.6328125" style="42" customWidth="1"/>
    <col min="9738" max="9738" width="15.6328125" style="42" customWidth="1"/>
    <col min="9739" max="9984" width="11.453125" style="42"/>
    <col min="9985" max="9985" width="4.36328125" style="42" customWidth="1"/>
    <col min="9986" max="9986" width="9.36328125" style="42" customWidth="1"/>
    <col min="9987" max="9987" width="32.6328125" style="42" customWidth="1"/>
    <col min="9988" max="9989" width="6.6328125" style="42" customWidth="1"/>
    <col min="9990" max="9990" width="9.6328125" style="42" bestFit="1" customWidth="1"/>
    <col min="9991" max="9991" width="8.81640625" style="42" bestFit="1" customWidth="1"/>
    <col min="9992" max="9993" width="11.6328125" style="42" customWidth="1"/>
    <col min="9994" max="9994" width="15.6328125" style="42" customWidth="1"/>
    <col min="9995" max="10240" width="11.453125" style="42"/>
    <col min="10241" max="10241" width="4.36328125" style="42" customWidth="1"/>
    <col min="10242" max="10242" width="9.36328125" style="42" customWidth="1"/>
    <col min="10243" max="10243" width="32.6328125" style="42" customWidth="1"/>
    <col min="10244" max="10245" width="6.6328125" style="42" customWidth="1"/>
    <col min="10246" max="10246" width="9.6328125" style="42" bestFit="1" customWidth="1"/>
    <col min="10247" max="10247" width="8.81640625" style="42" bestFit="1" customWidth="1"/>
    <col min="10248" max="10249" width="11.6328125" style="42" customWidth="1"/>
    <col min="10250" max="10250" width="15.6328125" style="42" customWidth="1"/>
    <col min="10251" max="10496" width="11.453125" style="42"/>
    <col min="10497" max="10497" width="4.36328125" style="42" customWidth="1"/>
    <col min="10498" max="10498" width="9.36328125" style="42" customWidth="1"/>
    <col min="10499" max="10499" width="32.6328125" style="42" customWidth="1"/>
    <col min="10500" max="10501" width="6.6328125" style="42" customWidth="1"/>
    <col min="10502" max="10502" width="9.6328125" style="42" bestFit="1" customWidth="1"/>
    <col min="10503" max="10503" width="8.81640625" style="42" bestFit="1" customWidth="1"/>
    <col min="10504" max="10505" width="11.6328125" style="42" customWidth="1"/>
    <col min="10506" max="10506" width="15.6328125" style="42" customWidth="1"/>
    <col min="10507" max="10752" width="11.453125" style="42"/>
    <col min="10753" max="10753" width="4.36328125" style="42" customWidth="1"/>
    <col min="10754" max="10754" width="9.36328125" style="42" customWidth="1"/>
    <col min="10755" max="10755" width="32.6328125" style="42" customWidth="1"/>
    <col min="10756" max="10757" width="6.6328125" style="42" customWidth="1"/>
    <col min="10758" max="10758" width="9.6328125" style="42" bestFit="1" customWidth="1"/>
    <col min="10759" max="10759" width="8.81640625" style="42" bestFit="1" customWidth="1"/>
    <col min="10760" max="10761" width="11.6328125" style="42" customWidth="1"/>
    <col min="10762" max="10762" width="15.6328125" style="42" customWidth="1"/>
    <col min="10763" max="11008" width="11.453125" style="42"/>
    <col min="11009" max="11009" width="4.36328125" style="42" customWidth="1"/>
    <col min="11010" max="11010" width="9.36328125" style="42" customWidth="1"/>
    <col min="11011" max="11011" width="32.6328125" style="42" customWidth="1"/>
    <col min="11012" max="11013" width="6.6328125" style="42" customWidth="1"/>
    <col min="11014" max="11014" width="9.6328125" style="42" bestFit="1" customWidth="1"/>
    <col min="11015" max="11015" width="8.81640625" style="42" bestFit="1" customWidth="1"/>
    <col min="11016" max="11017" width="11.6328125" style="42" customWidth="1"/>
    <col min="11018" max="11018" width="15.6328125" style="42" customWidth="1"/>
    <col min="11019" max="11264" width="11.453125" style="42"/>
    <col min="11265" max="11265" width="4.36328125" style="42" customWidth="1"/>
    <col min="11266" max="11266" width="9.36328125" style="42" customWidth="1"/>
    <col min="11267" max="11267" width="32.6328125" style="42" customWidth="1"/>
    <col min="11268" max="11269" width="6.6328125" style="42" customWidth="1"/>
    <col min="11270" max="11270" width="9.6328125" style="42" bestFit="1" customWidth="1"/>
    <col min="11271" max="11271" width="8.81640625" style="42" bestFit="1" customWidth="1"/>
    <col min="11272" max="11273" width="11.6328125" style="42" customWidth="1"/>
    <col min="11274" max="11274" width="15.6328125" style="42" customWidth="1"/>
    <col min="11275" max="11520" width="11.453125" style="42"/>
    <col min="11521" max="11521" width="4.36328125" style="42" customWidth="1"/>
    <col min="11522" max="11522" width="9.36328125" style="42" customWidth="1"/>
    <col min="11523" max="11523" width="32.6328125" style="42" customWidth="1"/>
    <col min="11524" max="11525" width="6.6328125" style="42" customWidth="1"/>
    <col min="11526" max="11526" width="9.6328125" style="42" bestFit="1" customWidth="1"/>
    <col min="11527" max="11527" width="8.81640625" style="42" bestFit="1" customWidth="1"/>
    <col min="11528" max="11529" width="11.6328125" style="42" customWidth="1"/>
    <col min="11530" max="11530" width="15.6328125" style="42" customWidth="1"/>
    <col min="11531" max="11776" width="11.453125" style="42"/>
    <col min="11777" max="11777" width="4.36328125" style="42" customWidth="1"/>
    <col min="11778" max="11778" width="9.36328125" style="42" customWidth="1"/>
    <col min="11779" max="11779" width="32.6328125" style="42" customWidth="1"/>
    <col min="11780" max="11781" width="6.6328125" style="42" customWidth="1"/>
    <col min="11782" max="11782" width="9.6328125" style="42" bestFit="1" customWidth="1"/>
    <col min="11783" max="11783" width="8.81640625" style="42" bestFit="1" customWidth="1"/>
    <col min="11784" max="11785" width="11.6328125" style="42" customWidth="1"/>
    <col min="11786" max="11786" width="15.6328125" style="42" customWidth="1"/>
    <col min="11787" max="12032" width="11.453125" style="42"/>
    <col min="12033" max="12033" width="4.36328125" style="42" customWidth="1"/>
    <col min="12034" max="12034" width="9.36328125" style="42" customWidth="1"/>
    <col min="12035" max="12035" width="32.6328125" style="42" customWidth="1"/>
    <col min="12036" max="12037" width="6.6328125" style="42" customWidth="1"/>
    <col min="12038" max="12038" width="9.6328125" style="42" bestFit="1" customWidth="1"/>
    <col min="12039" max="12039" width="8.81640625" style="42" bestFit="1" customWidth="1"/>
    <col min="12040" max="12041" width="11.6328125" style="42" customWidth="1"/>
    <col min="12042" max="12042" width="15.6328125" style="42" customWidth="1"/>
    <col min="12043" max="12288" width="11.453125" style="42"/>
    <col min="12289" max="12289" width="4.36328125" style="42" customWidth="1"/>
    <col min="12290" max="12290" width="9.36328125" style="42" customWidth="1"/>
    <col min="12291" max="12291" width="32.6328125" style="42" customWidth="1"/>
    <col min="12292" max="12293" width="6.6328125" style="42" customWidth="1"/>
    <col min="12294" max="12294" width="9.6328125" style="42" bestFit="1" customWidth="1"/>
    <col min="12295" max="12295" width="8.81640625" style="42" bestFit="1" customWidth="1"/>
    <col min="12296" max="12297" width="11.6328125" style="42" customWidth="1"/>
    <col min="12298" max="12298" width="15.6328125" style="42" customWidth="1"/>
    <col min="12299" max="12544" width="11.453125" style="42"/>
    <col min="12545" max="12545" width="4.36328125" style="42" customWidth="1"/>
    <col min="12546" max="12546" width="9.36328125" style="42" customWidth="1"/>
    <col min="12547" max="12547" width="32.6328125" style="42" customWidth="1"/>
    <col min="12548" max="12549" width="6.6328125" style="42" customWidth="1"/>
    <col min="12550" max="12550" width="9.6328125" style="42" bestFit="1" customWidth="1"/>
    <col min="12551" max="12551" width="8.81640625" style="42" bestFit="1" customWidth="1"/>
    <col min="12552" max="12553" width="11.6328125" style="42" customWidth="1"/>
    <col min="12554" max="12554" width="15.6328125" style="42" customWidth="1"/>
    <col min="12555" max="12800" width="11.453125" style="42"/>
    <col min="12801" max="12801" width="4.36328125" style="42" customWidth="1"/>
    <col min="12802" max="12802" width="9.36328125" style="42" customWidth="1"/>
    <col min="12803" max="12803" width="32.6328125" style="42" customWidth="1"/>
    <col min="12804" max="12805" width="6.6328125" style="42" customWidth="1"/>
    <col min="12806" max="12806" width="9.6328125" style="42" bestFit="1" customWidth="1"/>
    <col min="12807" max="12807" width="8.81640625" style="42" bestFit="1" customWidth="1"/>
    <col min="12808" max="12809" width="11.6328125" style="42" customWidth="1"/>
    <col min="12810" max="12810" width="15.6328125" style="42" customWidth="1"/>
    <col min="12811" max="13056" width="11.453125" style="42"/>
    <col min="13057" max="13057" width="4.36328125" style="42" customWidth="1"/>
    <col min="13058" max="13058" width="9.36328125" style="42" customWidth="1"/>
    <col min="13059" max="13059" width="32.6328125" style="42" customWidth="1"/>
    <col min="13060" max="13061" width="6.6328125" style="42" customWidth="1"/>
    <col min="13062" max="13062" width="9.6328125" style="42" bestFit="1" customWidth="1"/>
    <col min="13063" max="13063" width="8.81640625" style="42" bestFit="1" customWidth="1"/>
    <col min="13064" max="13065" width="11.6328125" style="42" customWidth="1"/>
    <col min="13066" max="13066" width="15.6328125" style="42" customWidth="1"/>
    <col min="13067" max="13312" width="11.453125" style="42"/>
    <col min="13313" max="13313" width="4.36328125" style="42" customWidth="1"/>
    <col min="13314" max="13314" width="9.36328125" style="42" customWidth="1"/>
    <col min="13315" max="13315" width="32.6328125" style="42" customWidth="1"/>
    <col min="13316" max="13317" width="6.6328125" style="42" customWidth="1"/>
    <col min="13318" max="13318" width="9.6328125" style="42" bestFit="1" customWidth="1"/>
    <col min="13319" max="13319" width="8.81640625" style="42" bestFit="1" customWidth="1"/>
    <col min="13320" max="13321" width="11.6328125" style="42" customWidth="1"/>
    <col min="13322" max="13322" width="15.6328125" style="42" customWidth="1"/>
    <col min="13323" max="13568" width="11.453125" style="42"/>
    <col min="13569" max="13569" width="4.36328125" style="42" customWidth="1"/>
    <col min="13570" max="13570" width="9.36328125" style="42" customWidth="1"/>
    <col min="13571" max="13571" width="32.6328125" style="42" customWidth="1"/>
    <col min="13572" max="13573" width="6.6328125" style="42" customWidth="1"/>
    <col min="13574" max="13574" width="9.6328125" style="42" bestFit="1" customWidth="1"/>
    <col min="13575" max="13575" width="8.81640625" style="42" bestFit="1" customWidth="1"/>
    <col min="13576" max="13577" width="11.6328125" style="42" customWidth="1"/>
    <col min="13578" max="13578" width="15.6328125" style="42" customWidth="1"/>
    <col min="13579" max="13824" width="11.453125" style="42"/>
    <col min="13825" max="13825" width="4.36328125" style="42" customWidth="1"/>
    <col min="13826" max="13826" width="9.36328125" style="42" customWidth="1"/>
    <col min="13827" max="13827" width="32.6328125" style="42" customWidth="1"/>
    <col min="13828" max="13829" width="6.6328125" style="42" customWidth="1"/>
    <col min="13830" max="13830" width="9.6328125" style="42" bestFit="1" customWidth="1"/>
    <col min="13831" max="13831" width="8.81640625" style="42" bestFit="1" customWidth="1"/>
    <col min="13832" max="13833" width="11.6328125" style="42" customWidth="1"/>
    <col min="13834" max="13834" width="15.6328125" style="42" customWidth="1"/>
    <col min="13835" max="14080" width="11.453125" style="42"/>
    <col min="14081" max="14081" width="4.36328125" style="42" customWidth="1"/>
    <col min="14082" max="14082" width="9.36328125" style="42" customWidth="1"/>
    <col min="14083" max="14083" width="32.6328125" style="42" customWidth="1"/>
    <col min="14084" max="14085" width="6.6328125" style="42" customWidth="1"/>
    <col min="14086" max="14086" width="9.6328125" style="42" bestFit="1" customWidth="1"/>
    <col min="14087" max="14087" width="8.81640625" style="42" bestFit="1" customWidth="1"/>
    <col min="14088" max="14089" width="11.6328125" style="42" customWidth="1"/>
    <col min="14090" max="14090" width="15.6328125" style="42" customWidth="1"/>
    <col min="14091" max="14336" width="11.453125" style="42"/>
    <col min="14337" max="14337" width="4.36328125" style="42" customWidth="1"/>
    <col min="14338" max="14338" width="9.36328125" style="42" customWidth="1"/>
    <col min="14339" max="14339" width="32.6328125" style="42" customWidth="1"/>
    <col min="14340" max="14341" width="6.6328125" style="42" customWidth="1"/>
    <col min="14342" max="14342" width="9.6328125" style="42" bestFit="1" customWidth="1"/>
    <col min="14343" max="14343" width="8.81640625" style="42" bestFit="1" customWidth="1"/>
    <col min="14344" max="14345" width="11.6328125" style="42" customWidth="1"/>
    <col min="14346" max="14346" width="15.6328125" style="42" customWidth="1"/>
    <col min="14347" max="14592" width="11.453125" style="42"/>
    <col min="14593" max="14593" width="4.36328125" style="42" customWidth="1"/>
    <col min="14594" max="14594" width="9.36328125" style="42" customWidth="1"/>
    <col min="14595" max="14595" width="32.6328125" style="42" customWidth="1"/>
    <col min="14596" max="14597" width="6.6328125" style="42" customWidth="1"/>
    <col min="14598" max="14598" width="9.6328125" style="42" bestFit="1" customWidth="1"/>
    <col min="14599" max="14599" width="8.81640625" style="42" bestFit="1" customWidth="1"/>
    <col min="14600" max="14601" width="11.6328125" style="42" customWidth="1"/>
    <col min="14602" max="14602" width="15.6328125" style="42" customWidth="1"/>
    <col min="14603" max="14848" width="11.453125" style="42"/>
    <col min="14849" max="14849" width="4.36328125" style="42" customWidth="1"/>
    <col min="14850" max="14850" width="9.36328125" style="42" customWidth="1"/>
    <col min="14851" max="14851" width="32.6328125" style="42" customWidth="1"/>
    <col min="14852" max="14853" width="6.6328125" style="42" customWidth="1"/>
    <col min="14854" max="14854" width="9.6328125" style="42" bestFit="1" customWidth="1"/>
    <col min="14855" max="14855" width="8.81640625" style="42" bestFit="1" customWidth="1"/>
    <col min="14856" max="14857" width="11.6328125" style="42" customWidth="1"/>
    <col min="14858" max="14858" width="15.6328125" style="42" customWidth="1"/>
    <col min="14859" max="15104" width="11.453125" style="42"/>
    <col min="15105" max="15105" width="4.36328125" style="42" customWidth="1"/>
    <col min="15106" max="15106" width="9.36328125" style="42" customWidth="1"/>
    <col min="15107" max="15107" width="32.6328125" style="42" customWidth="1"/>
    <col min="15108" max="15109" width="6.6328125" style="42" customWidth="1"/>
    <col min="15110" max="15110" width="9.6328125" style="42" bestFit="1" customWidth="1"/>
    <col min="15111" max="15111" width="8.81640625" style="42" bestFit="1" customWidth="1"/>
    <col min="15112" max="15113" width="11.6328125" style="42" customWidth="1"/>
    <col min="15114" max="15114" width="15.6328125" style="42" customWidth="1"/>
    <col min="15115" max="15360" width="11.453125" style="42"/>
    <col min="15361" max="15361" width="4.36328125" style="42" customWidth="1"/>
    <col min="15362" max="15362" width="9.36328125" style="42" customWidth="1"/>
    <col min="15363" max="15363" width="32.6328125" style="42" customWidth="1"/>
    <col min="15364" max="15365" width="6.6328125" style="42" customWidth="1"/>
    <col min="15366" max="15366" width="9.6328125" style="42" bestFit="1" customWidth="1"/>
    <col min="15367" max="15367" width="8.81640625" style="42" bestFit="1" customWidth="1"/>
    <col min="15368" max="15369" width="11.6328125" style="42" customWidth="1"/>
    <col min="15370" max="15370" width="15.6328125" style="42" customWidth="1"/>
    <col min="15371" max="15616" width="11.453125" style="42"/>
    <col min="15617" max="15617" width="4.36328125" style="42" customWidth="1"/>
    <col min="15618" max="15618" width="9.36328125" style="42" customWidth="1"/>
    <col min="15619" max="15619" width="32.6328125" style="42" customWidth="1"/>
    <col min="15620" max="15621" width="6.6328125" style="42" customWidth="1"/>
    <col min="15622" max="15622" width="9.6328125" style="42" bestFit="1" customWidth="1"/>
    <col min="15623" max="15623" width="8.81640625" style="42" bestFit="1" customWidth="1"/>
    <col min="15624" max="15625" width="11.6328125" style="42" customWidth="1"/>
    <col min="15626" max="15626" width="15.6328125" style="42" customWidth="1"/>
    <col min="15627" max="15872" width="11.453125" style="42"/>
    <col min="15873" max="15873" width="4.36328125" style="42" customWidth="1"/>
    <col min="15874" max="15874" width="9.36328125" style="42" customWidth="1"/>
    <col min="15875" max="15875" width="32.6328125" style="42" customWidth="1"/>
    <col min="15876" max="15877" width="6.6328125" style="42" customWidth="1"/>
    <col min="15878" max="15878" width="9.6328125" style="42" bestFit="1" customWidth="1"/>
    <col min="15879" max="15879" width="8.81640625" style="42" bestFit="1" customWidth="1"/>
    <col min="15880" max="15881" width="11.6328125" style="42" customWidth="1"/>
    <col min="15882" max="15882" width="15.6328125" style="42" customWidth="1"/>
    <col min="15883" max="16128" width="11.453125" style="42"/>
    <col min="16129" max="16129" width="4.36328125" style="42" customWidth="1"/>
    <col min="16130" max="16130" width="9.36328125" style="42" customWidth="1"/>
    <col min="16131" max="16131" width="32.6328125" style="42" customWidth="1"/>
    <col min="16132" max="16133" width="6.6328125" style="42" customWidth="1"/>
    <col min="16134" max="16134" width="9.6328125" style="42" bestFit="1" customWidth="1"/>
    <col min="16135" max="16135" width="8.81640625" style="42" bestFit="1" customWidth="1"/>
    <col min="16136" max="16137" width="11.6328125" style="42" customWidth="1"/>
    <col min="16138" max="16138" width="15.6328125" style="42" customWidth="1"/>
    <col min="16139" max="16384" width="11.453125" style="42"/>
  </cols>
  <sheetData>
    <row r="1" spans="1:11" s="38" customFormat="1" ht="26" x14ac:dyDescent="0.35">
      <c r="A1" s="34" t="s">
        <v>21</v>
      </c>
      <c r="B1" s="35" t="s">
        <v>22</v>
      </c>
      <c r="C1" s="35" t="s">
        <v>23</v>
      </c>
      <c r="D1" s="36" t="s">
        <v>24</v>
      </c>
      <c r="E1" s="35" t="s">
        <v>25</v>
      </c>
      <c r="F1" s="37" t="s">
        <v>26</v>
      </c>
      <c r="G1" s="37" t="s">
        <v>27</v>
      </c>
      <c r="H1" s="37" t="s">
        <v>28</v>
      </c>
      <c r="I1" s="37" t="s">
        <v>29</v>
      </c>
    </row>
    <row r="2" spans="1:11" s="38" customFormat="1" ht="13" customHeight="1" x14ac:dyDescent="0.35">
      <c r="A2" s="83" t="s">
        <v>420</v>
      </c>
      <c r="B2" s="83"/>
      <c r="C2" s="83"/>
      <c r="F2" s="46"/>
      <c r="G2" s="40"/>
      <c r="H2" s="40"/>
      <c r="I2" s="40"/>
    </row>
    <row r="3" spans="1:11" ht="46.5" x14ac:dyDescent="0.35">
      <c r="A3" s="41">
        <v>1</v>
      </c>
      <c r="C3" s="47" t="s">
        <v>421</v>
      </c>
      <c r="D3" s="43">
        <v>2</v>
      </c>
      <c r="E3" s="42" t="s">
        <v>422</v>
      </c>
      <c r="H3" s="44">
        <f>ROUND(D3*F3, 0)</f>
        <v>0</v>
      </c>
      <c r="I3" s="44">
        <f>ROUND(D3*G3, 0)</f>
        <v>0</v>
      </c>
      <c r="K3" s="48"/>
    </row>
    <row r="4" spans="1:11" ht="15.5" x14ac:dyDescent="0.35">
      <c r="A4" s="41">
        <v>2</v>
      </c>
      <c r="C4" s="49" t="s">
        <v>423</v>
      </c>
      <c r="D4" s="43">
        <v>2</v>
      </c>
      <c r="E4" s="42" t="s">
        <v>422</v>
      </c>
      <c r="H4" s="44">
        <f>ROUND(D4*F4, 0)</f>
        <v>0</v>
      </c>
      <c r="I4" s="44">
        <f>ROUND(D4*G4, 0)</f>
        <v>0</v>
      </c>
      <c r="K4" s="48"/>
    </row>
    <row r="5" spans="1:11" x14ac:dyDescent="0.35">
      <c r="A5" s="41">
        <v>3</v>
      </c>
      <c r="B5" s="42" t="s">
        <v>424</v>
      </c>
      <c r="C5" s="42" t="s">
        <v>425</v>
      </c>
      <c r="D5" s="43">
        <v>350</v>
      </c>
      <c r="E5" s="42" t="s">
        <v>426</v>
      </c>
      <c r="H5" s="44">
        <f t="shared" ref="H5:H30" si="0">ROUND(D5*F5, 0)</f>
        <v>0</v>
      </c>
      <c r="I5" s="44">
        <f t="shared" ref="I5:I30" si="1">ROUND(D5*G5, 0)</f>
        <v>0</v>
      </c>
      <c r="K5" s="48"/>
    </row>
    <row r="6" spans="1:11" x14ac:dyDescent="0.35">
      <c r="A6" s="41">
        <v>4</v>
      </c>
      <c r="B6" s="42" t="s">
        <v>427</v>
      </c>
      <c r="C6" s="42" t="s">
        <v>428</v>
      </c>
      <c r="D6" s="43">
        <v>670</v>
      </c>
      <c r="E6" s="42" t="s">
        <v>426</v>
      </c>
      <c r="H6" s="44">
        <f t="shared" si="0"/>
        <v>0</v>
      </c>
      <c r="I6" s="44">
        <f t="shared" si="1"/>
        <v>0</v>
      </c>
      <c r="K6" s="48"/>
    </row>
    <row r="7" spans="1:11" x14ac:dyDescent="0.35">
      <c r="A7" s="41">
        <v>5</v>
      </c>
      <c r="B7" s="42" t="s">
        <v>429</v>
      </c>
      <c r="C7" s="42" t="s">
        <v>430</v>
      </c>
      <c r="D7" s="43">
        <v>980</v>
      </c>
      <c r="E7" s="42" t="s">
        <v>426</v>
      </c>
      <c r="H7" s="44">
        <f t="shared" si="0"/>
        <v>0</v>
      </c>
      <c r="I7" s="44">
        <f t="shared" si="1"/>
        <v>0</v>
      </c>
      <c r="K7" s="48"/>
    </row>
    <row r="8" spans="1:11" x14ac:dyDescent="0.35">
      <c r="A8" s="41">
        <v>6</v>
      </c>
      <c r="B8" s="42" t="s">
        <v>429</v>
      </c>
      <c r="C8" s="42" t="s">
        <v>431</v>
      </c>
      <c r="D8" s="43">
        <v>1050</v>
      </c>
      <c r="E8" s="42" t="s">
        <v>426</v>
      </c>
      <c r="H8" s="44">
        <f t="shared" si="0"/>
        <v>0</v>
      </c>
      <c r="I8" s="44">
        <f t="shared" si="1"/>
        <v>0</v>
      </c>
      <c r="K8" s="48"/>
    </row>
    <row r="9" spans="1:11" x14ac:dyDescent="0.35">
      <c r="A9" s="41">
        <v>7</v>
      </c>
      <c r="B9" s="42" t="s">
        <v>432</v>
      </c>
      <c r="C9" s="42" t="s">
        <v>433</v>
      </c>
      <c r="D9" s="43">
        <v>100</v>
      </c>
      <c r="E9" s="42" t="s">
        <v>426</v>
      </c>
      <c r="H9" s="44">
        <f t="shared" si="0"/>
        <v>0</v>
      </c>
      <c r="I9" s="44">
        <f t="shared" si="1"/>
        <v>0</v>
      </c>
      <c r="K9" s="48"/>
    </row>
    <row r="10" spans="1:11" x14ac:dyDescent="0.35">
      <c r="A10" s="41">
        <v>8</v>
      </c>
      <c r="B10" s="50" t="s">
        <v>432</v>
      </c>
      <c r="C10" s="42" t="s">
        <v>434</v>
      </c>
      <c r="D10" s="43">
        <v>35</v>
      </c>
      <c r="E10" s="42" t="s">
        <v>426</v>
      </c>
      <c r="H10" s="44">
        <f t="shared" si="0"/>
        <v>0</v>
      </c>
      <c r="I10" s="44">
        <f t="shared" si="1"/>
        <v>0</v>
      </c>
      <c r="K10" s="48"/>
    </row>
    <row r="11" spans="1:11" x14ac:dyDescent="0.35">
      <c r="A11" s="41">
        <v>9</v>
      </c>
      <c r="B11" s="42" t="s">
        <v>432</v>
      </c>
      <c r="C11" s="42" t="s">
        <v>435</v>
      </c>
      <c r="D11" s="43">
        <v>40</v>
      </c>
      <c r="E11" s="42" t="s">
        <v>426</v>
      </c>
      <c r="H11" s="44">
        <f t="shared" si="0"/>
        <v>0</v>
      </c>
      <c r="I11" s="44">
        <f t="shared" si="1"/>
        <v>0</v>
      </c>
      <c r="K11" s="48"/>
    </row>
    <row r="12" spans="1:11" ht="26" x14ac:dyDescent="0.35">
      <c r="A12" s="41">
        <v>10</v>
      </c>
      <c r="B12" s="50">
        <v>26211</v>
      </c>
      <c r="C12" s="42" t="s">
        <v>436</v>
      </c>
      <c r="D12" s="43">
        <v>6</v>
      </c>
      <c r="E12" s="42" t="s">
        <v>53</v>
      </c>
      <c r="H12" s="44">
        <f t="shared" si="0"/>
        <v>0</v>
      </c>
      <c r="I12" s="44">
        <f t="shared" si="1"/>
        <v>0</v>
      </c>
      <c r="K12" s="48"/>
    </row>
    <row r="13" spans="1:11" ht="26" x14ac:dyDescent="0.35">
      <c r="A13" s="41">
        <v>11</v>
      </c>
      <c r="B13" s="50">
        <v>26211</v>
      </c>
      <c r="C13" s="42" t="s">
        <v>437</v>
      </c>
      <c r="D13" s="43">
        <v>10</v>
      </c>
      <c r="E13" s="42" t="s">
        <v>53</v>
      </c>
      <c r="H13" s="44">
        <f t="shared" si="0"/>
        <v>0</v>
      </c>
      <c r="I13" s="44">
        <f t="shared" si="1"/>
        <v>0</v>
      </c>
      <c r="K13" s="48"/>
    </row>
    <row r="14" spans="1:11" ht="26" x14ac:dyDescent="0.35">
      <c r="A14" s="41">
        <v>12</v>
      </c>
      <c r="B14" s="50">
        <v>26211</v>
      </c>
      <c r="C14" s="42" t="s">
        <v>438</v>
      </c>
      <c r="D14" s="43">
        <v>6</v>
      </c>
      <c r="E14" s="42" t="s">
        <v>53</v>
      </c>
      <c r="H14" s="44">
        <f t="shared" si="0"/>
        <v>0</v>
      </c>
      <c r="I14" s="44">
        <f t="shared" si="1"/>
        <v>0</v>
      </c>
      <c r="K14" s="48"/>
    </row>
    <row r="15" spans="1:11" x14ac:dyDescent="0.35">
      <c r="A15" s="41">
        <v>13</v>
      </c>
      <c r="B15" s="50">
        <v>26211</v>
      </c>
      <c r="C15" s="42" t="s">
        <v>439</v>
      </c>
      <c r="D15" s="43">
        <v>1</v>
      </c>
      <c r="E15" s="42" t="s">
        <v>53</v>
      </c>
      <c r="H15" s="44">
        <f t="shared" si="0"/>
        <v>0</v>
      </c>
      <c r="I15" s="44">
        <f t="shared" si="1"/>
        <v>0</v>
      </c>
      <c r="K15" s="48"/>
    </row>
    <row r="16" spans="1:11" x14ac:dyDescent="0.35">
      <c r="A16" s="41">
        <v>14</v>
      </c>
      <c r="B16" s="42" t="s">
        <v>440</v>
      </c>
      <c r="C16" s="42" t="s">
        <v>441</v>
      </c>
      <c r="D16" s="43">
        <v>10</v>
      </c>
      <c r="E16" s="42" t="s">
        <v>53</v>
      </c>
      <c r="H16" s="44">
        <f t="shared" si="0"/>
        <v>0</v>
      </c>
      <c r="I16" s="44">
        <f t="shared" si="1"/>
        <v>0</v>
      </c>
      <c r="K16" s="48"/>
    </row>
    <row r="17" spans="1:11" x14ac:dyDescent="0.35">
      <c r="A17" s="41">
        <v>15</v>
      </c>
      <c r="B17" s="42" t="s">
        <v>442</v>
      </c>
      <c r="C17" s="42" t="s">
        <v>443</v>
      </c>
      <c r="D17" s="43">
        <v>22</v>
      </c>
      <c r="E17" s="42" t="s">
        <v>53</v>
      </c>
      <c r="H17" s="44">
        <f t="shared" si="0"/>
        <v>0</v>
      </c>
      <c r="I17" s="44">
        <f t="shared" si="1"/>
        <v>0</v>
      </c>
      <c r="K17" s="48"/>
    </row>
    <row r="18" spans="1:11" ht="26" x14ac:dyDescent="0.35">
      <c r="A18" s="41">
        <v>16</v>
      </c>
      <c r="C18" s="42" t="s">
        <v>444</v>
      </c>
      <c r="D18" s="43">
        <v>2</v>
      </c>
      <c r="E18" s="42" t="s">
        <v>422</v>
      </c>
      <c r="H18" s="44">
        <f t="shared" si="0"/>
        <v>0</v>
      </c>
      <c r="I18" s="44">
        <f t="shared" si="1"/>
        <v>0</v>
      </c>
      <c r="K18" s="48"/>
    </row>
    <row r="19" spans="1:11" x14ac:dyDescent="0.35">
      <c r="A19" s="41">
        <v>17</v>
      </c>
      <c r="B19" s="42" t="s">
        <v>445</v>
      </c>
      <c r="C19" s="42" t="s">
        <v>446</v>
      </c>
      <c r="D19" s="43">
        <v>25</v>
      </c>
      <c r="E19" s="42" t="s">
        <v>53</v>
      </c>
      <c r="H19" s="44">
        <f t="shared" si="0"/>
        <v>0</v>
      </c>
      <c r="I19" s="44">
        <f t="shared" si="1"/>
        <v>0</v>
      </c>
      <c r="K19" s="48"/>
    </row>
    <row r="20" spans="1:11" x14ac:dyDescent="0.35">
      <c r="A20" s="41">
        <v>18</v>
      </c>
      <c r="B20" s="42" t="s">
        <v>445</v>
      </c>
      <c r="C20" s="42" t="s">
        <v>447</v>
      </c>
      <c r="D20" s="43">
        <v>4</v>
      </c>
      <c r="E20" s="42" t="s">
        <v>53</v>
      </c>
      <c r="H20" s="44">
        <f t="shared" si="0"/>
        <v>0</v>
      </c>
      <c r="I20" s="44">
        <f t="shared" si="1"/>
        <v>0</v>
      </c>
      <c r="K20" s="48"/>
    </row>
    <row r="21" spans="1:11" x14ac:dyDescent="0.35">
      <c r="A21" s="41">
        <v>19</v>
      </c>
      <c r="B21" s="42" t="s">
        <v>445</v>
      </c>
      <c r="C21" s="42" t="s">
        <v>448</v>
      </c>
      <c r="D21" s="43">
        <v>6</v>
      </c>
      <c r="E21" s="42" t="s">
        <v>53</v>
      </c>
      <c r="H21" s="44">
        <f t="shared" si="0"/>
        <v>0</v>
      </c>
      <c r="I21" s="44">
        <f t="shared" si="1"/>
        <v>0</v>
      </c>
      <c r="K21" s="48"/>
    </row>
    <row r="22" spans="1:11" x14ac:dyDescent="0.35">
      <c r="A22" s="41">
        <v>20</v>
      </c>
      <c r="B22" s="42" t="s">
        <v>445</v>
      </c>
      <c r="C22" s="42" t="s">
        <v>449</v>
      </c>
      <c r="D22" s="43">
        <v>14</v>
      </c>
      <c r="E22" s="42" t="s">
        <v>53</v>
      </c>
      <c r="H22" s="44">
        <f t="shared" si="0"/>
        <v>0</v>
      </c>
      <c r="I22" s="44">
        <f t="shared" si="1"/>
        <v>0</v>
      </c>
      <c r="K22" s="48"/>
    </row>
    <row r="23" spans="1:11" x14ac:dyDescent="0.35">
      <c r="A23" s="41">
        <v>21</v>
      </c>
      <c r="B23" s="42" t="s">
        <v>450</v>
      </c>
      <c r="C23" s="42" t="s">
        <v>451</v>
      </c>
      <c r="D23" s="43">
        <v>2</v>
      </c>
      <c r="E23" s="42" t="s">
        <v>53</v>
      </c>
      <c r="H23" s="44">
        <f t="shared" si="0"/>
        <v>0</v>
      </c>
      <c r="I23" s="44">
        <f t="shared" si="1"/>
        <v>0</v>
      </c>
      <c r="K23" s="48"/>
    </row>
    <row r="24" spans="1:11" x14ac:dyDescent="0.35">
      <c r="A24" s="41">
        <v>22</v>
      </c>
      <c r="B24" s="42" t="s">
        <v>452</v>
      </c>
      <c r="C24" s="42" t="s">
        <v>453</v>
      </c>
      <c r="D24" s="43">
        <v>1</v>
      </c>
      <c r="E24" s="42" t="s">
        <v>53</v>
      </c>
      <c r="H24" s="44">
        <f t="shared" si="0"/>
        <v>0</v>
      </c>
      <c r="I24" s="44">
        <f t="shared" si="1"/>
        <v>0</v>
      </c>
      <c r="K24" s="48"/>
    </row>
    <row r="25" spans="1:11" x14ac:dyDescent="0.35">
      <c r="A25" s="41">
        <v>23</v>
      </c>
      <c r="B25" s="42" t="s">
        <v>454</v>
      </c>
      <c r="C25" s="42" t="s">
        <v>455</v>
      </c>
      <c r="D25" s="43">
        <v>1</v>
      </c>
      <c r="E25" s="42" t="s">
        <v>53</v>
      </c>
      <c r="H25" s="44">
        <f t="shared" si="0"/>
        <v>0</v>
      </c>
      <c r="I25" s="44">
        <f t="shared" si="1"/>
        <v>0</v>
      </c>
      <c r="K25" s="48"/>
    </row>
    <row r="26" spans="1:11" x14ac:dyDescent="0.35">
      <c r="A26" s="41">
        <v>24</v>
      </c>
      <c r="B26" s="42" t="s">
        <v>456</v>
      </c>
      <c r="C26" s="42" t="s">
        <v>457</v>
      </c>
      <c r="D26" s="43">
        <v>40</v>
      </c>
      <c r="E26" s="42" t="s">
        <v>426</v>
      </c>
      <c r="H26" s="44">
        <f t="shared" si="0"/>
        <v>0</v>
      </c>
      <c r="I26" s="44">
        <f t="shared" si="1"/>
        <v>0</v>
      </c>
      <c r="K26" s="48"/>
    </row>
    <row r="27" spans="1:11" x14ac:dyDescent="0.35">
      <c r="A27" s="41">
        <v>25</v>
      </c>
      <c r="B27" s="42" t="s">
        <v>458</v>
      </c>
      <c r="C27" s="42" t="s">
        <v>459</v>
      </c>
      <c r="D27" s="43">
        <v>55</v>
      </c>
      <c r="E27" s="42" t="s">
        <v>53</v>
      </c>
      <c r="H27" s="44">
        <f t="shared" si="0"/>
        <v>0</v>
      </c>
      <c r="I27" s="44">
        <f t="shared" si="1"/>
        <v>0</v>
      </c>
      <c r="K27" s="48"/>
    </row>
    <row r="28" spans="1:11" x14ac:dyDescent="0.35">
      <c r="A28" s="41">
        <v>26</v>
      </c>
      <c r="B28" s="42" t="s">
        <v>458</v>
      </c>
      <c r="C28" s="42" t="s">
        <v>460</v>
      </c>
      <c r="D28" s="43">
        <v>53</v>
      </c>
      <c r="E28" s="42" t="s">
        <v>53</v>
      </c>
      <c r="H28" s="44">
        <f t="shared" si="0"/>
        <v>0</v>
      </c>
      <c r="I28" s="44">
        <f t="shared" si="1"/>
        <v>0</v>
      </c>
      <c r="K28" s="48"/>
    </row>
    <row r="29" spans="1:11" ht="26" x14ac:dyDescent="0.35">
      <c r="A29" s="41">
        <v>27</v>
      </c>
      <c r="B29" s="42" t="s">
        <v>461</v>
      </c>
      <c r="C29" s="42" t="s">
        <v>462</v>
      </c>
      <c r="D29" s="43">
        <v>123</v>
      </c>
      <c r="E29" s="42" t="s">
        <v>463</v>
      </c>
      <c r="H29" s="44">
        <f t="shared" si="0"/>
        <v>0</v>
      </c>
      <c r="I29" s="44">
        <f t="shared" si="1"/>
        <v>0</v>
      </c>
      <c r="K29" s="48"/>
    </row>
    <row r="30" spans="1:11" ht="208" x14ac:dyDescent="0.35">
      <c r="A30" s="41">
        <v>28</v>
      </c>
      <c r="B30" s="42" t="s">
        <v>464</v>
      </c>
      <c r="C30" s="42" t="s">
        <v>465</v>
      </c>
      <c r="D30" s="43">
        <v>3</v>
      </c>
      <c r="E30" s="42" t="s">
        <v>53</v>
      </c>
      <c r="H30" s="44">
        <f t="shared" si="0"/>
        <v>0</v>
      </c>
      <c r="I30" s="44">
        <f t="shared" si="1"/>
        <v>0</v>
      </c>
      <c r="K30" s="48"/>
    </row>
    <row r="31" spans="1:11" s="45" customFormat="1" x14ac:dyDescent="0.35">
      <c r="A31" s="34"/>
      <c r="B31" s="35"/>
      <c r="C31" s="35" t="s">
        <v>363</v>
      </c>
      <c r="D31" s="36"/>
      <c r="E31" s="35"/>
      <c r="F31" s="37"/>
      <c r="G31" s="37"/>
      <c r="H31" s="37">
        <f>ROUND(SUM(H2:H30),0)</f>
        <v>0</v>
      </c>
      <c r="I31" s="37">
        <f>ROUND(SUM(I2:I30),0)</f>
        <v>0</v>
      </c>
    </row>
  </sheetData>
  <mergeCells count="1">
    <mergeCell ref="A2:C2"/>
  </mergeCells>
  <pageMargins left="0.2361111111111111" right="0.2361111111111111" top="0.69444444444444442" bottom="0.69444444444444442" header="0.41666666666666669" footer="0.41666666666666669"/>
  <pageSetup paperSize="9" orientation="portrait" useFirstPageNumber="1"/>
  <headerFooter>
    <oddHeader>&amp;L&amp;"Times New Roman,bold"&amp;10 03 Gáz</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1"/>
  <sheetViews>
    <sheetView topLeftCell="A89" zoomScaleNormal="100" zoomScaleSheetLayoutView="90" workbookViewId="0">
      <selection activeCell="F100" sqref="F100:G100"/>
    </sheetView>
  </sheetViews>
  <sheetFormatPr defaultColWidth="9.1796875" defaultRowHeight="15.5" x14ac:dyDescent="0.35"/>
  <cols>
    <col min="1" max="1" width="5.453125" style="5" customWidth="1"/>
    <col min="2" max="2" width="23.6328125" style="5" bestFit="1" customWidth="1"/>
    <col min="3" max="3" width="36.6328125" style="5" bestFit="1" customWidth="1"/>
    <col min="4" max="5" width="14.36328125" style="5" bestFit="1" customWidth="1"/>
    <col min="6" max="6" width="13.36328125" style="60" bestFit="1" customWidth="1"/>
    <col min="7" max="7" width="12.36328125" style="60" bestFit="1" customWidth="1"/>
    <col min="8" max="9" width="14.453125" style="60" bestFit="1" customWidth="1"/>
    <col min="10" max="16384" width="9.1796875" style="5"/>
  </cols>
  <sheetData>
    <row r="1" spans="1:5" ht="60" x14ac:dyDescent="0.35">
      <c r="A1" s="4"/>
      <c r="B1" s="13" t="s">
        <v>281</v>
      </c>
      <c r="C1" s="14" t="s">
        <v>0</v>
      </c>
      <c r="D1" s="15" t="s">
        <v>1</v>
      </c>
      <c r="E1" s="15" t="s">
        <v>2</v>
      </c>
    </row>
    <row r="2" spans="1:5" x14ac:dyDescent="0.35">
      <c r="A2" s="4"/>
      <c r="B2" s="4"/>
      <c r="C2" s="1" t="s">
        <v>3</v>
      </c>
      <c r="D2" s="3">
        <f>H23</f>
        <v>0</v>
      </c>
      <c r="E2" s="3">
        <f>I23</f>
        <v>0</v>
      </c>
    </row>
    <row r="3" spans="1:5" x14ac:dyDescent="0.35">
      <c r="A3" s="4"/>
      <c r="B3" s="4"/>
      <c r="C3" s="1" t="s">
        <v>4</v>
      </c>
      <c r="D3" s="3">
        <f>H37</f>
        <v>0</v>
      </c>
      <c r="E3" s="3">
        <f>I37</f>
        <v>0</v>
      </c>
    </row>
    <row r="4" spans="1:5" x14ac:dyDescent="0.35">
      <c r="A4" s="4"/>
      <c r="B4" s="4"/>
      <c r="C4" s="1" t="s">
        <v>5</v>
      </c>
      <c r="D4" s="3">
        <f>H43</f>
        <v>0</v>
      </c>
      <c r="E4" s="3">
        <f>I43</f>
        <v>0</v>
      </c>
    </row>
    <row r="5" spans="1:5" x14ac:dyDescent="0.35">
      <c r="A5" s="4"/>
      <c r="B5" s="4"/>
      <c r="C5" s="1" t="s">
        <v>6</v>
      </c>
      <c r="D5" s="3">
        <f>H57</f>
        <v>0</v>
      </c>
      <c r="E5" s="3">
        <f>I57</f>
        <v>0</v>
      </c>
    </row>
    <row r="6" spans="1:5" x14ac:dyDescent="0.35">
      <c r="A6" s="4"/>
      <c r="B6" s="4"/>
      <c r="C6" s="1" t="s">
        <v>8</v>
      </c>
      <c r="D6" s="3">
        <f>H63</f>
        <v>0</v>
      </c>
      <c r="E6" s="3">
        <f>I63</f>
        <v>0</v>
      </c>
    </row>
    <row r="7" spans="1:5" x14ac:dyDescent="0.35">
      <c r="A7" s="4"/>
      <c r="B7" s="4"/>
      <c r="C7" s="1" t="s">
        <v>10</v>
      </c>
      <c r="D7" s="3">
        <f>H76</f>
        <v>0</v>
      </c>
      <c r="E7" s="3">
        <f>I76</f>
        <v>0</v>
      </c>
    </row>
    <row r="8" spans="1:5" ht="31" x14ac:dyDescent="0.35">
      <c r="A8" s="4"/>
      <c r="B8" s="4"/>
      <c r="C8" s="1" t="s">
        <v>15</v>
      </c>
      <c r="D8" s="3">
        <f>H82</f>
        <v>0</v>
      </c>
      <c r="E8" s="3">
        <f>I82</f>
        <v>0</v>
      </c>
    </row>
    <row r="9" spans="1:5" x14ac:dyDescent="0.35">
      <c r="A9" s="4"/>
      <c r="B9" s="4"/>
      <c r="C9" s="1" t="s">
        <v>16</v>
      </c>
      <c r="D9" s="3">
        <f>H90</f>
        <v>0</v>
      </c>
      <c r="E9" s="3">
        <f>I90</f>
        <v>0</v>
      </c>
    </row>
    <row r="10" spans="1:5" ht="31" x14ac:dyDescent="0.35">
      <c r="A10" s="4"/>
      <c r="B10" s="4"/>
      <c r="C10" s="1" t="s">
        <v>18</v>
      </c>
      <c r="D10" s="3">
        <f>H96</f>
        <v>0</v>
      </c>
      <c r="E10" s="3">
        <f>I96</f>
        <v>0</v>
      </c>
    </row>
    <row r="11" spans="1:5" x14ac:dyDescent="0.35">
      <c r="A11" s="4"/>
      <c r="B11" s="4"/>
      <c r="C11" s="1" t="s">
        <v>19</v>
      </c>
      <c r="D11" s="3">
        <f>H101</f>
        <v>0</v>
      </c>
      <c r="E11" s="3">
        <f>I101</f>
        <v>0</v>
      </c>
    </row>
    <row r="12" spans="1:5" x14ac:dyDescent="0.35">
      <c r="A12" s="4"/>
      <c r="B12" s="4"/>
      <c r="C12" s="14" t="s">
        <v>20</v>
      </c>
      <c r="D12" s="16">
        <f>SUM(D2:D11)</f>
        <v>0</v>
      </c>
      <c r="E12" s="16">
        <f>SUM(E2:E11)</f>
        <v>0</v>
      </c>
    </row>
    <row r="13" spans="1:5" x14ac:dyDescent="0.35">
      <c r="A13" s="4"/>
      <c r="B13" s="17"/>
      <c r="C13" s="14" t="s">
        <v>259</v>
      </c>
      <c r="D13" s="79">
        <f>D12+E12</f>
        <v>0</v>
      </c>
      <c r="E13" s="80"/>
    </row>
    <row r="14" spans="1:5" x14ac:dyDescent="0.35">
      <c r="A14" s="4"/>
      <c r="B14" s="17"/>
      <c r="C14" s="14" t="s">
        <v>260</v>
      </c>
      <c r="D14" s="79">
        <f>D13*0.27</f>
        <v>0</v>
      </c>
      <c r="E14" s="80"/>
    </row>
    <row r="15" spans="1:5" x14ac:dyDescent="0.35">
      <c r="A15" s="4"/>
      <c r="B15" s="17"/>
      <c r="C15" s="14" t="s">
        <v>261</v>
      </c>
      <c r="D15" s="79">
        <f>D13+D14</f>
        <v>0</v>
      </c>
      <c r="E15" s="80"/>
    </row>
    <row r="16" spans="1:5" x14ac:dyDescent="0.35">
      <c r="D16" s="6"/>
      <c r="E16" s="6"/>
    </row>
    <row r="17" spans="1:9" x14ac:dyDescent="0.35">
      <c r="D17" s="6"/>
      <c r="E17" s="6"/>
    </row>
    <row r="18" spans="1:9" x14ac:dyDescent="0.35">
      <c r="A18" s="4"/>
      <c r="B18" s="4"/>
      <c r="C18" s="14" t="s">
        <v>3</v>
      </c>
    </row>
    <row r="19" spans="1:9" ht="30" x14ac:dyDescent="0.35">
      <c r="A19" s="14" t="s">
        <v>21</v>
      </c>
      <c r="B19" s="14" t="s">
        <v>22</v>
      </c>
      <c r="C19" s="14" t="s">
        <v>23</v>
      </c>
      <c r="D19" s="15" t="s">
        <v>24</v>
      </c>
      <c r="E19" s="14" t="s">
        <v>25</v>
      </c>
      <c r="F19" s="61" t="s">
        <v>26</v>
      </c>
      <c r="G19" s="61" t="s">
        <v>27</v>
      </c>
      <c r="H19" s="61" t="s">
        <v>28</v>
      </c>
      <c r="I19" s="61" t="s">
        <v>29</v>
      </c>
    </row>
    <row r="20" spans="1:9" ht="46.5" x14ac:dyDescent="0.35">
      <c r="A20" s="1">
        <v>1</v>
      </c>
      <c r="B20" s="1" t="s">
        <v>30</v>
      </c>
      <c r="C20" s="1" t="s">
        <v>31</v>
      </c>
      <c r="D20" s="2">
        <v>0.5</v>
      </c>
      <c r="E20" s="1" t="s">
        <v>32</v>
      </c>
      <c r="F20" s="62"/>
      <c r="G20" s="62"/>
      <c r="H20" s="62">
        <f>D20*F20</f>
        <v>0</v>
      </c>
      <c r="I20" s="62">
        <f>D20*G20</f>
        <v>0</v>
      </c>
    </row>
    <row r="21" spans="1:9" ht="46.5" x14ac:dyDescent="0.35">
      <c r="A21" s="1">
        <v>2</v>
      </c>
      <c r="B21" s="1" t="s">
        <v>33</v>
      </c>
      <c r="C21" s="1" t="s">
        <v>34</v>
      </c>
      <c r="D21" s="2">
        <v>8</v>
      </c>
      <c r="E21" s="1" t="s">
        <v>32</v>
      </c>
      <c r="F21" s="62"/>
      <c r="G21" s="62"/>
      <c r="H21" s="62">
        <f>D21*F21</f>
        <v>0</v>
      </c>
      <c r="I21" s="62">
        <f>D21*G21</f>
        <v>0</v>
      </c>
    </row>
    <row r="22" spans="1:9" ht="62" x14ac:dyDescent="0.35">
      <c r="A22" s="1">
        <v>3</v>
      </c>
      <c r="B22" s="1" t="s">
        <v>35</v>
      </c>
      <c r="C22" s="1" t="s">
        <v>36</v>
      </c>
      <c r="D22" s="2">
        <v>1.3</v>
      </c>
      <c r="E22" s="1" t="s">
        <v>32</v>
      </c>
      <c r="F22" s="62"/>
      <c r="G22" s="62"/>
      <c r="H22" s="62">
        <f>D22*F22</f>
        <v>0</v>
      </c>
      <c r="I22" s="62">
        <f>D22*G22</f>
        <v>0</v>
      </c>
    </row>
    <row r="23" spans="1:9" x14ac:dyDescent="0.35">
      <c r="A23" s="4"/>
      <c r="B23" s="4"/>
      <c r="C23" s="14" t="s">
        <v>38</v>
      </c>
      <c r="D23" s="4"/>
      <c r="E23" s="4"/>
      <c r="F23" s="63"/>
      <c r="G23" s="63"/>
      <c r="H23" s="61">
        <f>SUM(H20:H22)</f>
        <v>0</v>
      </c>
      <c r="I23" s="61">
        <f>SUM(I20:I22)</f>
        <v>0</v>
      </c>
    </row>
    <row r="25" spans="1:9" x14ac:dyDescent="0.35">
      <c r="A25" s="4"/>
      <c r="B25" s="4"/>
      <c r="C25" s="14" t="s">
        <v>4</v>
      </c>
    </row>
    <row r="26" spans="1:9" ht="30" x14ac:dyDescent="0.35">
      <c r="A26" s="14" t="s">
        <v>21</v>
      </c>
      <c r="B26" s="14" t="s">
        <v>22</v>
      </c>
      <c r="C26" s="14" t="s">
        <v>23</v>
      </c>
      <c r="D26" s="15" t="s">
        <v>24</v>
      </c>
      <c r="E26" s="14" t="s">
        <v>25</v>
      </c>
      <c r="F26" s="61" t="s">
        <v>26</v>
      </c>
      <c r="G26" s="61" t="s">
        <v>27</v>
      </c>
      <c r="H26" s="61" t="s">
        <v>28</v>
      </c>
      <c r="I26" s="61" t="s">
        <v>29</v>
      </c>
    </row>
    <row r="27" spans="1:9" ht="62" x14ac:dyDescent="0.35">
      <c r="A27" s="1">
        <v>1</v>
      </c>
      <c r="B27" s="1" t="s">
        <v>39</v>
      </c>
      <c r="C27" s="1" t="s">
        <v>40</v>
      </c>
      <c r="D27" s="2">
        <v>6.2</v>
      </c>
      <c r="E27" s="1" t="s">
        <v>41</v>
      </c>
      <c r="F27" s="62"/>
      <c r="G27" s="62"/>
      <c r="H27" s="62">
        <f>D27*F27</f>
        <v>0</v>
      </c>
      <c r="I27" s="62">
        <f>D27*G27</f>
        <v>0</v>
      </c>
    </row>
    <row r="28" spans="1:9" ht="80.5" x14ac:dyDescent="0.35">
      <c r="A28" s="1">
        <v>2</v>
      </c>
      <c r="B28" s="1" t="s">
        <v>42</v>
      </c>
      <c r="C28" s="1" t="s">
        <v>246</v>
      </c>
      <c r="D28" s="2">
        <v>12</v>
      </c>
      <c r="E28" s="1" t="s">
        <v>41</v>
      </c>
      <c r="F28" s="62"/>
      <c r="G28" s="62"/>
      <c r="H28" s="62">
        <f>D28*F28</f>
        <v>0</v>
      </c>
      <c r="I28" s="62">
        <f>D28*G28</f>
        <v>0</v>
      </c>
    </row>
    <row r="29" spans="1:9" ht="80.5" x14ac:dyDescent="0.35">
      <c r="A29" s="1">
        <v>3</v>
      </c>
      <c r="B29" s="1" t="s">
        <v>43</v>
      </c>
      <c r="C29" s="1" t="s">
        <v>247</v>
      </c>
      <c r="D29" s="2">
        <v>1.4</v>
      </c>
      <c r="E29" s="1" t="s">
        <v>41</v>
      </c>
      <c r="F29" s="62"/>
      <c r="G29" s="62"/>
      <c r="H29" s="62">
        <f>D29*F29</f>
        <v>0</v>
      </c>
      <c r="I29" s="62">
        <f>D29*G29</f>
        <v>0</v>
      </c>
    </row>
    <row r="30" spans="1:9" x14ac:dyDescent="0.35">
      <c r="A30" s="4"/>
      <c r="B30" s="4"/>
      <c r="C30" s="1" t="s">
        <v>44</v>
      </c>
    </row>
    <row r="31" spans="1:9" ht="77.5" x14ac:dyDescent="0.35">
      <c r="A31" s="1">
        <v>4</v>
      </c>
      <c r="B31" s="1" t="s">
        <v>45</v>
      </c>
      <c r="C31" s="1" t="s">
        <v>46</v>
      </c>
      <c r="D31" s="2">
        <v>24</v>
      </c>
      <c r="E31" s="1" t="s">
        <v>41</v>
      </c>
      <c r="F31" s="62"/>
      <c r="G31" s="62"/>
      <c r="H31" s="62">
        <f>D31*F31</f>
        <v>0</v>
      </c>
      <c r="I31" s="62">
        <f>D31*G31</f>
        <v>0</v>
      </c>
    </row>
    <row r="32" spans="1:9" ht="46.5" x14ac:dyDescent="0.35">
      <c r="A32" s="1">
        <v>5</v>
      </c>
      <c r="B32" s="1" t="s">
        <v>47</v>
      </c>
      <c r="C32" s="1" t="s">
        <v>48</v>
      </c>
      <c r="D32" s="2">
        <v>24</v>
      </c>
      <c r="E32" s="1" t="s">
        <v>41</v>
      </c>
      <c r="F32" s="62"/>
      <c r="G32" s="62"/>
      <c r="H32" s="62">
        <f>D32*F32</f>
        <v>0</v>
      </c>
      <c r="I32" s="62">
        <f>D32*G32</f>
        <v>0</v>
      </c>
    </row>
    <row r="33" spans="1:9" ht="77.5" x14ac:dyDescent="0.35">
      <c r="A33" s="1">
        <v>6</v>
      </c>
      <c r="B33" s="1" t="s">
        <v>49</v>
      </c>
      <c r="C33" s="1" t="s">
        <v>50</v>
      </c>
      <c r="D33" s="2">
        <v>8.1</v>
      </c>
      <c r="E33" s="1" t="s">
        <v>41</v>
      </c>
      <c r="F33" s="62"/>
      <c r="G33" s="62"/>
      <c r="H33" s="62">
        <f>D33*F33</f>
        <v>0</v>
      </c>
      <c r="I33" s="62">
        <f>D33*G33</f>
        <v>0</v>
      </c>
    </row>
    <row r="34" spans="1:9" ht="46.5" x14ac:dyDescent="0.35">
      <c r="A34" s="4"/>
      <c r="B34" s="4"/>
      <c r="C34" s="1" t="s">
        <v>51</v>
      </c>
    </row>
    <row r="35" spans="1:9" s="21" customFormat="1" ht="49.5" x14ac:dyDescent="0.35">
      <c r="A35" s="18">
        <v>7</v>
      </c>
      <c r="B35" s="18" t="s">
        <v>52</v>
      </c>
      <c r="C35" s="18" t="s">
        <v>282</v>
      </c>
      <c r="D35" s="12">
        <v>1</v>
      </c>
      <c r="E35" s="18" t="s">
        <v>53</v>
      </c>
      <c r="F35" s="64"/>
      <c r="G35" s="64"/>
      <c r="H35" s="64">
        <f>D35*F35</f>
        <v>0</v>
      </c>
      <c r="I35" s="64">
        <f>D35*G35</f>
        <v>0</v>
      </c>
    </row>
    <row r="36" spans="1:9" s="21" customFormat="1" ht="62" x14ac:dyDescent="0.35">
      <c r="A36" s="18">
        <v>8</v>
      </c>
      <c r="B36" s="18" t="s">
        <v>54</v>
      </c>
      <c r="C36" s="18" t="s">
        <v>55</v>
      </c>
      <c r="D36" s="12">
        <v>4</v>
      </c>
      <c r="E36" s="18" t="s">
        <v>41</v>
      </c>
      <c r="F36" s="64"/>
      <c r="G36" s="64"/>
      <c r="H36" s="64">
        <f>D36*F36</f>
        <v>0</v>
      </c>
      <c r="I36" s="64">
        <f>D36*G36</f>
        <v>0</v>
      </c>
    </row>
    <row r="37" spans="1:9" x14ac:dyDescent="0.35">
      <c r="A37" s="4"/>
      <c r="B37" s="4"/>
      <c r="C37" s="14" t="s">
        <v>38</v>
      </c>
      <c r="D37" s="4"/>
      <c r="E37" s="4"/>
      <c r="F37" s="63"/>
      <c r="G37" s="63"/>
      <c r="H37" s="61">
        <f>SUM(H27:H36)</f>
        <v>0</v>
      </c>
      <c r="I37" s="61">
        <f>SUM(I27:I36)</f>
        <v>0</v>
      </c>
    </row>
    <row r="39" spans="1:9" x14ac:dyDescent="0.35">
      <c r="A39" s="4"/>
      <c r="B39" s="4"/>
      <c r="C39" s="14" t="s">
        <v>5</v>
      </c>
    </row>
    <row r="40" spans="1:9" ht="30" x14ac:dyDescent="0.35">
      <c r="A40" s="14" t="s">
        <v>21</v>
      </c>
      <c r="B40" s="14" t="s">
        <v>22</v>
      </c>
      <c r="C40" s="14" t="s">
        <v>23</v>
      </c>
      <c r="D40" s="15" t="s">
        <v>24</v>
      </c>
      <c r="E40" s="14" t="s">
        <v>25</v>
      </c>
      <c r="F40" s="61" t="s">
        <v>26</v>
      </c>
      <c r="G40" s="61" t="s">
        <v>27</v>
      </c>
      <c r="H40" s="61" t="s">
        <v>28</v>
      </c>
      <c r="I40" s="61" t="s">
        <v>29</v>
      </c>
    </row>
    <row r="41" spans="1:9" ht="79.5" x14ac:dyDescent="0.35">
      <c r="A41" s="1">
        <v>1</v>
      </c>
      <c r="B41" s="1" t="s">
        <v>56</v>
      </c>
      <c r="C41" s="1" t="s">
        <v>249</v>
      </c>
      <c r="D41" s="2">
        <v>11</v>
      </c>
      <c r="E41" s="1" t="s">
        <v>41</v>
      </c>
      <c r="F41" s="62"/>
      <c r="G41" s="62"/>
      <c r="H41" s="62">
        <f>D41*F41</f>
        <v>0</v>
      </c>
      <c r="I41" s="62">
        <f>D41*G41</f>
        <v>0</v>
      </c>
    </row>
    <row r="42" spans="1:9" x14ac:dyDescent="0.35">
      <c r="A42" s="4"/>
      <c r="B42" s="4"/>
      <c r="C42" s="1" t="s">
        <v>57</v>
      </c>
    </row>
    <row r="43" spans="1:9" x14ac:dyDescent="0.35">
      <c r="A43" s="4"/>
      <c r="B43" s="4"/>
      <c r="C43" s="14" t="s">
        <v>38</v>
      </c>
      <c r="D43" s="4"/>
      <c r="E43" s="4"/>
      <c r="F43" s="63"/>
      <c r="G43" s="63"/>
      <c r="H43" s="61">
        <f>SUM(H41:H42)</f>
        <v>0</v>
      </c>
      <c r="I43" s="61">
        <f>SUM(I41:I42)</f>
        <v>0</v>
      </c>
    </row>
    <row r="45" spans="1:9" x14ac:dyDescent="0.35">
      <c r="A45" s="4"/>
      <c r="B45" s="4"/>
      <c r="C45" s="14" t="s">
        <v>6</v>
      </c>
    </row>
    <row r="46" spans="1:9" ht="30" x14ac:dyDescent="0.35">
      <c r="A46" s="14" t="s">
        <v>21</v>
      </c>
      <c r="B46" s="14" t="s">
        <v>22</v>
      </c>
      <c r="C46" s="14" t="s">
        <v>23</v>
      </c>
      <c r="D46" s="15" t="s">
        <v>24</v>
      </c>
      <c r="E46" s="14" t="s">
        <v>25</v>
      </c>
      <c r="F46" s="61" t="s">
        <v>26</v>
      </c>
      <c r="G46" s="61" t="s">
        <v>27</v>
      </c>
      <c r="H46" s="61" t="s">
        <v>28</v>
      </c>
      <c r="I46" s="61" t="s">
        <v>29</v>
      </c>
    </row>
    <row r="47" spans="1:9" ht="46.5" x14ac:dyDescent="0.35">
      <c r="A47" s="1">
        <v>1</v>
      </c>
      <c r="B47" s="1" t="s">
        <v>58</v>
      </c>
      <c r="C47" s="1" t="s">
        <v>59</v>
      </c>
      <c r="D47" s="2">
        <v>0.4</v>
      </c>
      <c r="E47" s="1" t="s">
        <v>41</v>
      </c>
      <c r="F47" s="62"/>
      <c r="G47" s="62"/>
      <c r="H47" s="62">
        <f>D47*F47</f>
        <v>0</v>
      </c>
      <c r="I47" s="62">
        <f>D47*G47</f>
        <v>0</v>
      </c>
    </row>
    <row r="48" spans="1:9" ht="46.5" x14ac:dyDescent="0.35">
      <c r="A48" s="1">
        <v>2</v>
      </c>
      <c r="B48" s="1" t="s">
        <v>60</v>
      </c>
      <c r="C48" s="1" t="s">
        <v>61</v>
      </c>
      <c r="D48" s="2">
        <v>37.4</v>
      </c>
      <c r="E48" s="1" t="s">
        <v>32</v>
      </c>
      <c r="F48" s="62"/>
      <c r="G48" s="62"/>
      <c r="H48" s="62">
        <f>D48*F48</f>
        <v>0</v>
      </c>
      <c r="I48" s="62">
        <f>D48*G48</f>
        <v>0</v>
      </c>
    </row>
    <row r="49" spans="1:9" ht="77.5" x14ac:dyDescent="0.35">
      <c r="A49" s="1">
        <v>3</v>
      </c>
      <c r="B49" s="1" t="s">
        <v>62</v>
      </c>
      <c r="C49" s="1" t="s">
        <v>63</v>
      </c>
      <c r="D49" s="12">
        <v>0.35</v>
      </c>
      <c r="E49" s="1" t="s">
        <v>64</v>
      </c>
      <c r="F49" s="62"/>
      <c r="G49" s="62"/>
      <c r="H49" s="62">
        <f>D49*F49</f>
        <v>0</v>
      </c>
      <c r="I49" s="62">
        <f>D49*G49</f>
        <v>0</v>
      </c>
    </row>
    <row r="50" spans="1:9" ht="77.5" x14ac:dyDescent="0.35">
      <c r="A50" s="1">
        <v>4</v>
      </c>
      <c r="B50" s="1" t="s">
        <v>66</v>
      </c>
      <c r="C50" s="1" t="s">
        <v>67</v>
      </c>
      <c r="D50" s="2">
        <v>5</v>
      </c>
      <c r="E50" s="1" t="s">
        <v>41</v>
      </c>
      <c r="F50" s="62"/>
      <c r="G50" s="62"/>
      <c r="H50" s="62">
        <f>D50*F50</f>
        <v>0</v>
      </c>
      <c r="I50" s="62">
        <f>D50*G50</f>
        <v>0</v>
      </c>
    </row>
    <row r="51" spans="1:9" ht="64" x14ac:dyDescent="0.35">
      <c r="A51" s="4"/>
      <c r="B51" s="4"/>
      <c r="C51" s="1" t="s">
        <v>250</v>
      </c>
    </row>
    <row r="52" spans="1:9" ht="77.5" x14ac:dyDescent="0.35">
      <c r="A52" s="1">
        <v>5</v>
      </c>
      <c r="B52" s="1" t="s">
        <v>68</v>
      </c>
      <c r="C52" s="1" t="s">
        <v>69</v>
      </c>
      <c r="D52" s="2">
        <v>1</v>
      </c>
      <c r="E52" s="1" t="s">
        <v>41</v>
      </c>
      <c r="F52" s="62"/>
      <c r="G52" s="62"/>
      <c r="H52" s="62">
        <f>D52*F52</f>
        <v>0</v>
      </c>
      <c r="I52" s="62">
        <f>D52*G52</f>
        <v>0</v>
      </c>
    </row>
    <row r="53" spans="1:9" ht="64" x14ac:dyDescent="0.35">
      <c r="A53" s="4"/>
      <c r="B53" s="4"/>
      <c r="C53" s="1" t="s">
        <v>251</v>
      </c>
    </row>
    <row r="54" spans="1:9" ht="77.5" x14ac:dyDescent="0.35">
      <c r="A54" s="1">
        <v>6</v>
      </c>
      <c r="B54" s="1" t="s">
        <v>72</v>
      </c>
      <c r="C54" s="1" t="s">
        <v>73</v>
      </c>
      <c r="D54" s="2">
        <v>10.8</v>
      </c>
      <c r="E54" s="1" t="s">
        <v>32</v>
      </c>
      <c r="F54" s="62"/>
      <c r="G54" s="62"/>
      <c r="H54" s="62">
        <f>D54*F54</f>
        <v>0</v>
      </c>
      <c r="I54" s="62">
        <f>D54*G54</f>
        <v>0</v>
      </c>
    </row>
    <row r="55" spans="1:9" ht="95" x14ac:dyDescent="0.35">
      <c r="A55" s="4"/>
      <c r="B55" s="4"/>
      <c r="C55" s="1" t="s">
        <v>252</v>
      </c>
    </row>
    <row r="56" spans="1:9" x14ac:dyDescent="0.35">
      <c r="A56" s="4"/>
      <c r="B56" s="4"/>
      <c r="C56" s="1" t="s">
        <v>74</v>
      </c>
    </row>
    <row r="57" spans="1:9" x14ac:dyDescent="0.35">
      <c r="A57" s="4"/>
      <c r="B57" s="4"/>
      <c r="C57" s="14" t="s">
        <v>38</v>
      </c>
      <c r="D57" s="4"/>
      <c r="E57" s="4"/>
      <c r="F57" s="63"/>
      <c r="G57" s="63"/>
      <c r="H57" s="61">
        <f>SUM(H47:H55)</f>
        <v>0</v>
      </c>
      <c r="I57" s="61">
        <f>SUM(I47:I55)</f>
        <v>0</v>
      </c>
    </row>
    <row r="59" spans="1:9" x14ac:dyDescent="0.35">
      <c r="A59" s="4"/>
      <c r="B59" s="4"/>
      <c r="C59" s="14" t="s">
        <v>8</v>
      </c>
    </row>
    <row r="60" spans="1:9" ht="30" x14ac:dyDescent="0.35">
      <c r="A60" s="14" t="s">
        <v>21</v>
      </c>
      <c r="B60" s="14" t="s">
        <v>22</v>
      </c>
      <c r="C60" s="14" t="s">
        <v>23</v>
      </c>
      <c r="D60" s="15" t="s">
        <v>24</v>
      </c>
      <c r="E60" s="14" t="s">
        <v>25</v>
      </c>
      <c r="F60" s="61" t="s">
        <v>26</v>
      </c>
      <c r="G60" s="61" t="s">
        <v>27</v>
      </c>
      <c r="H60" s="61" t="s">
        <v>28</v>
      </c>
      <c r="I60" s="61" t="s">
        <v>29</v>
      </c>
    </row>
    <row r="61" spans="1:9" ht="77.5" x14ac:dyDescent="0.35">
      <c r="A61" s="1">
        <v>1</v>
      </c>
      <c r="B61" s="1" t="s">
        <v>82</v>
      </c>
      <c r="C61" s="1" t="s">
        <v>83</v>
      </c>
      <c r="D61" s="2">
        <v>42</v>
      </c>
      <c r="E61" s="1" t="s">
        <v>32</v>
      </c>
      <c r="F61" s="62"/>
      <c r="G61" s="62"/>
      <c r="H61" s="62">
        <f>D61*F61</f>
        <v>0</v>
      </c>
      <c r="I61" s="62">
        <f>D61*G61</f>
        <v>0</v>
      </c>
    </row>
    <row r="62" spans="1:9" ht="77.5" x14ac:dyDescent="0.35">
      <c r="A62" s="4"/>
      <c r="B62" s="4"/>
      <c r="C62" s="1" t="s">
        <v>84</v>
      </c>
    </row>
    <row r="63" spans="1:9" x14ac:dyDescent="0.35">
      <c r="A63" s="4"/>
      <c r="B63" s="4"/>
      <c r="C63" s="14" t="s">
        <v>38</v>
      </c>
      <c r="D63" s="4"/>
      <c r="E63" s="4"/>
      <c r="F63" s="63"/>
      <c r="G63" s="63"/>
      <c r="H63" s="61">
        <f>SUM(H61:H62)</f>
        <v>0</v>
      </c>
      <c r="I63" s="61">
        <f>SUM(I61:I62)</f>
        <v>0</v>
      </c>
    </row>
    <row r="65" spans="1:9" x14ac:dyDescent="0.35">
      <c r="A65" s="4"/>
      <c r="B65" s="4"/>
      <c r="C65" s="14" t="s">
        <v>10</v>
      </c>
    </row>
    <row r="66" spans="1:9" ht="30" x14ac:dyDescent="0.35">
      <c r="A66" s="14" t="s">
        <v>21</v>
      </c>
      <c r="B66" s="14" t="s">
        <v>22</v>
      </c>
      <c r="C66" s="14" t="s">
        <v>23</v>
      </c>
      <c r="D66" s="15" t="s">
        <v>24</v>
      </c>
      <c r="E66" s="14" t="s">
        <v>25</v>
      </c>
      <c r="F66" s="61" t="s">
        <v>26</v>
      </c>
      <c r="G66" s="61" t="s">
        <v>27</v>
      </c>
      <c r="H66" s="61" t="s">
        <v>28</v>
      </c>
      <c r="I66" s="61" t="s">
        <v>29</v>
      </c>
    </row>
    <row r="67" spans="1:9" ht="46.5" x14ac:dyDescent="0.35">
      <c r="A67" s="1">
        <v>1</v>
      </c>
      <c r="B67" s="1" t="s">
        <v>104</v>
      </c>
      <c r="C67" s="1" t="s">
        <v>105</v>
      </c>
      <c r="D67" s="2">
        <v>50</v>
      </c>
      <c r="E67" s="1" t="s">
        <v>32</v>
      </c>
      <c r="F67" s="62"/>
      <c r="G67" s="62"/>
      <c r="H67" s="62">
        <f>D67*F67</f>
        <v>0</v>
      </c>
      <c r="I67" s="62">
        <f>D67*G67</f>
        <v>0</v>
      </c>
    </row>
    <row r="68" spans="1:9" ht="46.5" x14ac:dyDescent="0.35">
      <c r="A68" s="1">
        <v>2</v>
      </c>
      <c r="B68" s="1" t="s">
        <v>106</v>
      </c>
      <c r="C68" s="1" t="s">
        <v>107</v>
      </c>
      <c r="D68" s="2">
        <v>50</v>
      </c>
      <c r="E68" s="1" t="s">
        <v>32</v>
      </c>
      <c r="F68" s="62"/>
      <c r="G68" s="62"/>
      <c r="H68" s="62">
        <f>D68*F68</f>
        <v>0</v>
      </c>
      <c r="I68" s="62">
        <f>D68*G68</f>
        <v>0</v>
      </c>
    </row>
    <row r="69" spans="1:9" ht="77.5" x14ac:dyDescent="0.35">
      <c r="A69" s="1">
        <v>3</v>
      </c>
      <c r="B69" s="1" t="s">
        <v>110</v>
      </c>
      <c r="C69" s="1" t="s">
        <v>111</v>
      </c>
      <c r="D69" s="2">
        <v>25</v>
      </c>
      <c r="E69" s="1" t="s">
        <v>32</v>
      </c>
      <c r="F69" s="62"/>
      <c r="G69" s="62"/>
      <c r="H69" s="62">
        <f>D69*F69</f>
        <v>0</v>
      </c>
      <c r="I69" s="62">
        <f>D69*G69</f>
        <v>0</v>
      </c>
    </row>
    <row r="70" spans="1:9" x14ac:dyDescent="0.35">
      <c r="A70" s="4"/>
      <c r="B70" s="4"/>
      <c r="C70" s="1" t="s">
        <v>112</v>
      </c>
    </row>
    <row r="71" spans="1:9" ht="77.5" x14ac:dyDescent="0.35">
      <c r="A71" s="1">
        <v>4</v>
      </c>
      <c r="B71" s="1" t="s">
        <v>113</v>
      </c>
      <c r="C71" s="1" t="s">
        <v>114</v>
      </c>
      <c r="D71" s="2">
        <v>25</v>
      </c>
      <c r="E71" s="1" t="s">
        <v>32</v>
      </c>
      <c r="F71" s="62"/>
      <c r="G71" s="62"/>
      <c r="H71" s="62">
        <f>D71*F71</f>
        <v>0</v>
      </c>
      <c r="I71" s="62">
        <f>D71*G71</f>
        <v>0</v>
      </c>
    </row>
    <row r="72" spans="1:9" ht="62" x14ac:dyDescent="0.35">
      <c r="A72" s="4"/>
      <c r="B72" s="4"/>
      <c r="C72" s="1" t="s">
        <v>115</v>
      </c>
    </row>
    <row r="73" spans="1:9" ht="77.5" x14ac:dyDescent="0.35">
      <c r="A73" s="1">
        <v>5</v>
      </c>
      <c r="B73" s="1" t="s">
        <v>116</v>
      </c>
      <c r="C73" s="1" t="s">
        <v>117</v>
      </c>
      <c r="D73" s="2">
        <v>25</v>
      </c>
      <c r="E73" s="1" t="s">
        <v>32</v>
      </c>
      <c r="F73" s="62"/>
      <c r="G73" s="62"/>
      <c r="H73" s="62">
        <f>D73*F73</f>
        <v>0</v>
      </c>
      <c r="I73" s="62">
        <f>D73*G73</f>
        <v>0</v>
      </c>
    </row>
    <row r="74" spans="1:9" ht="93" x14ac:dyDescent="0.35">
      <c r="A74" s="1">
        <v>6</v>
      </c>
      <c r="B74" s="1" t="s">
        <v>118</v>
      </c>
      <c r="C74" s="1" t="s">
        <v>119</v>
      </c>
      <c r="D74" s="2">
        <v>25</v>
      </c>
      <c r="E74" s="1" t="s">
        <v>32</v>
      </c>
      <c r="F74" s="62"/>
      <c r="G74" s="62"/>
      <c r="H74" s="62">
        <f>D74*F74</f>
        <v>0</v>
      </c>
      <c r="I74" s="62">
        <f>D74*G74</f>
        <v>0</v>
      </c>
    </row>
    <row r="75" spans="1:9" ht="31" x14ac:dyDescent="0.35">
      <c r="A75" s="4"/>
      <c r="B75" s="4"/>
      <c r="C75" s="1" t="s">
        <v>120</v>
      </c>
    </row>
    <row r="76" spans="1:9" x14ac:dyDescent="0.35">
      <c r="A76" s="4"/>
      <c r="B76" s="4"/>
      <c r="C76" s="14" t="s">
        <v>38</v>
      </c>
      <c r="D76" s="4"/>
      <c r="E76" s="4"/>
      <c r="F76" s="63"/>
      <c r="G76" s="63"/>
      <c r="H76" s="61">
        <f>SUM(H67:H75)</f>
        <v>0</v>
      </c>
      <c r="I76" s="61">
        <f>SUM(I67:I75)</f>
        <v>0</v>
      </c>
    </row>
    <row r="78" spans="1:9" ht="30" x14ac:dyDescent="0.35">
      <c r="A78" s="4"/>
      <c r="B78" s="4"/>
      <c r="C78" s="14" t="s">
        <v>15</v>
      </c>
    </row>
    <row r="79" spans="1:9" ht="30" x14ac:dyDescent="0.35">
      <c r="A79" s="14" t="s">
        <v>21</v>
      </c>
      <c r="B79" s="14" t="s">
        <v>22</v>
      </c>
      <c r="C79" s="14" t="s">
        <v>23</v>
      </c>
      <c r="D79" s="15" t="s">
        <v>24</v>
      </c>
      <c r="E79" s="14" t="s">
        <v>25</v>
      </c>
      <c r="F79" s="61" t="s">
        <v>26</v>
      </c>
      <c r="G79" s="61" t="s">
        <v>27</v>
      </c>
      <c r="H79" s="61" t="s">
        <v>28</v>
      </c>
      <c r="I79" s="61" t="s">
        <v>29</v>
      </c>
    </row>
    <row r="80" spans="1:9" ht="31" x14ac:dyDescent="0.35">
      <c r="A80" s="1">
        <v>1</v>
      </c>
      <c r="B80" s="1" t="s">
        <v>198</v>
      </c>
      <c r="C80" s="1" t="s">
        <v>199</v>
      </c>
      <c r="D80" s="2">
        <v>22.5</v>
      </c>
      <c r="E80" s="1" t="s">
        <v>91</v>
      </c>
      <c r="F80" s="62"/>
      <c r="G80" s="62"/>
      <c r="H80" s="62">
        <f>D80*F80</f>
        <v>0</v>
      </c>
      <c r="I80" s="62">
        <f>D80*G80</f>
        <v>0</v>
      </c>
    </row>
    <row r="81" spans="1:9" ht="62" x14ac:dyDescent="0.35">
      <c r="A81" s="1">
        <v>2</v>
      </c>
      <c r="B81" s="1" t="s">
        <v>200</v>
      </c>
      <c r="C81" s="1" t="s">
        <v>201</v>
      </c>
      <c r="D81" s="2">
        <v>2</v>
      </c>
      <c r="E81" s="1" t="s">
        <v>53</v>
      </c>
      <c r="F81" s="62"/>
      <c r="G81" s="62"/>
      <c r="H81" s="62">
        <f>D81*F81</f>
        <v>0</v>
      </c>
      <c r="I81" s="62">
        <f>D81*G81</f>
        <v>0</v>
      </c>
    </row>
    <row r="82" spans="1:9" x14ac:dyDescent="0.35">
      <c r="A82" s="4"/>
      <c r="B82" s="4"/>
      <c r="C82" s="14" t="s">
        <v>38</v>
      </c>
      <c r="D82" s="4"/>
      <c r="E82" s="4"/>
      <c r="F82" s="63"/>
      <c r="G82" s="63"/>
      <c r="H82" s="61">
        <f>SUM(H80:H81)</f>
        <v>0</v>
      </c>
      <c r="I82" s="61">
        <f>SUM(I80:I81)</f>
        <v>0</v>
      </c>
    </row>
    <row r="84" spans="1:9" x14ac:dyDescent="0.35">
      <c r="A84" s="4"/>
      <c r="B84" s="4"/>
      <c r="C84" s="14" t="s">
        <v>16</v>
      </c>
    </row>
    <row r="85" spans="1:9" ht="30" x14ac:dyDescent="0.35">
      <c r="A85" s="14" t="s">
        <v>21</v>
      </c>
      <c r="B85" s="14" t="s">
        <v>22</v>
      </c>
      <c r="C85" s="14" t="s">
        <v>23</v>
      </c>
      <c r="D85" s="15" t="s">
        <v>24</v>
      </c>
      <c r="E85" s="14" t="s">
        <v>25</v>
      </c>
      <c r="F85" s="61" t="s">
        <v>26</v>
      </c>
      <c r="G85" s="61" t="s">
        <v>27</v>
      </c>
      <c r="H85" s="61" t="s">
        <v>28</v>
      </c>
      <c r="I85" s="61" t="s">
        <v>29</v>
      </c>
    </row>
    <row r="86" spans="1:9" ht="77.5" x14ac:dyDescent="0.35">
      <c r="A86" s="1">
        <v>1</v>
      </c>
      <c r="B86" s="1" t="s">
        <v>214</v>
      </c>
      <c r="C86" s="1" t="s">
        <v>215</v>
      </c>
      <c r="D86" s="2">
        <v>10</v>
      </c>
      <c r="E86" s="1" t="s">
        <v>32</v>
      </c>
      <c r="F86" s="62"/>
      <c r="G86" s="62"/>
      <c r="H86" s="62">
        <f>D86*F86</f>
        <v>0</v>
      </c>
      <c r="I86" s="62">
        <f>D86*G86</f>
        <v>0</v>
      </c>
    </row>
    <row r="87" spans="1:9" x14ac:dyDescent="0.35">
      <c r="A87" s="4"/>
      <c r="B87" s="4"/>
      <c r="C87" s="1">
        <v>5992451241062</v>
      </c>
    </row>
    <row r="88" spans="1:9" ht="77.5" x14ac:dyDescent="0.35">
      <c r="A88" s="1">
        <v>2</v>
      </c>
      <c r="B88" s="1" t="s">
        <v>216</v>
      </c>
      <c r="C88" s="1" t="s">
        <v>217</v>
      </c>
      <c r="D88" s="2">
        <v>10</v>
      </c>
      <c r="E88" s="1" t="s">
        <v>32</v>
      </c>
      <c r="F88" s="62"/>
      <c r="G88" s="62"/>
      <c r="H88" s="62">
        <f>D88*F88</f>
        <v>0</v>
      </c>
      <c r="I88" s="62">
        <f>D88*G88</f>
        <v>0</v>
      </c>
    </row>
    <row r="89" spans="1:9" ht="93" x14ac:dyDescent="0.35">
      <c r="A89" s="1">
        <v>3</v>
      </c>
      <c r="B89" s="1" t="s">
        <v>218</v>
      </c>
      <c r="C89" s="1" t="s">
        <v>219</v>
      </c>
      <c r="D89" s="2">
        <v>10</v>
      </c>
      <c r="E89" s="1" t="s">
        <v>32</v>
      </c>
      <c r="F89" s="62"/>
      <c r="G89" s="62"/>
      <c r="H89" s="62">
        <f>D89*F89</f>
        <v>0</v>
      </c>
      <c r="I89" s="62">
        <f>D89*G89</f>
        <v>0</v>
      </c>
    </row>
    <row r="90" spans="1:9" x14ac:dyDescent="0.35">
      <c r="A90" s="4"/>
      <c r="B90" s="4"/>
      <c r="C90" s="14" t="s">
        <v>38</v>
      </c>
      <c r="D90" s="4"/>
      <c r="E90" s="4"/>
      <c r="F90" s="63"/>
      <c r="G90" s="63"/>
      <c r="H90" s="61">
        <f>SUM(H86:H89)</f>
        <v>0</v>
      </c>
      <c r="I90" s="61">
        <f>SUM(I86:I89)</f>
        <v>0</v>
      </c>
    </row>
    <row r="92" spans="1:9" ht="30" x14ac:dyDescent="0.35">
      <c r="A92" s="4"/>
      <c r="B92" s="4"/>
      <c r="C92" s="14" t="s">
        <v>18</v>
      </c>
    </row>
    <row r="93" spans="1:9" ht="30" x14ac:dyDescent="0.35">
      <c r="A93" s="14" t="s">
        <v>21</v>
      </c>
      <c r="B93" s="14" t="s">
        <v>22</v>
      </c>
      <c r="C93" s="14" t="s">
        <v>23</v>
      </c>
      <c r="D93" s="15" t="s">
        <v>24</v>
      </c>
      <c r="E93" s="14" t="s">
        <v>25</v>
      </c>
      <c r="F93" s="61" t="s">
        <v>26</v>
      </c>
      <c r="G93" s="61" t="s">
        <v>27</v>
      </c>
      <c r="H93" s="61" t="s">
        <v>28</v>
      </c>
      <c r="I93" s="61" t="s">
        <v>29</v>
      </c>
    </row>
    <row r="94" spans="1:9" ht="77.5" x14ac:dyDescent="0.35">
      <c r="A94" s="1">
        <v>1</v>
      </c>
      <c r="B94" s="1" t="s">
        <v>230</v>
      </c>
      <c r="C94" s="1" t="s">
        <v>231</v>
      </c>
      <c r="D94" s="2">
        <v>0.7</v>
      </c>
      <c r="E94" s="1" t="s">
        <v>41</v>
      </c>
      <c r="F94" s="62"/>
      <c r="G94" s="62"/>
      <c r="H94" s="62">
        <f>D94*F94</f>
        <v>0</v>
      </c>
      <c r="I94" s="62">
        <f>D94*G94</f>
        <v>0</v>
      </c>
    </row>
    <row r="95" spans="1:9" ht="31" x14ac:dyDescent="0.35">
      <c r="A95" s="4"/>
      <c r="B95" s="4"/>
      <c r="C95" s="1" t="s">
        <v>232</v>
      </c>
    </row>
    <row r="96" spans="1:9" x14ac:dyDescent="0.35">
      <c r="A96" s="4"/>
      <c r="B96" s="4"/>
      <c r="C96" s="14" t="s">
        <v>38</v>
      </c>
      <c r="D96" s="4"/>
      <c r="E96" s="4"/>
      <c r="F96" s="63"/>
      <c r="G96" s="63"/>
      <c r="H96" s="61">
        <f>SUM(H94:H95)</f>
        <v>0</v>
      </c>
      <c r="I96" s="61">
        <f>SUM(I94:I95)</f>
        <v>0</v>
      </c>
    </row>
    <row r="98" spans="1:9" x14ac:dyDescent="0.35">
      <c r="A98" s="4"/>
      <c r="B98" s="4"/>
      <c r="C98" s="14" t="s">
        <v>19</v>
      </c>
    </row>
    <row r="99" spans="1:9" ht="30" x14ac:dyDescent="0.35">
      <c r="A99" s="14" t="s">
        <v>21</v>
      </c>
      <c r="B99" s="14" t="s">
        <v>22</v>
      </c>
      <c r="C99" s="14" t="s">
        <v>23</v>
      </c>
      <c r="D99" s="15" t="s">
        <v>24</v>
      </c>
      <c r="E99" s="14" t="s">
        <v>25</v>
      </c>
      <c r="F99" s="61" t="s">
        <v>26</v>
      </c>
      <c r="G99" s="61" t="s">
        <v>27</v>
      </c>
      <c r="H99" s="61" t="s">
        <v>28</v>
      </c>
      <c r="I99" s="61" t="s">
        <v>29</v>
      </c>
    </row>
    <row r="100" spans="1:9" ht="77.5" x14ac:dyDescent="0.35">
      <c r="A100" s="1">
        <v>1</v>
      </c>
      <c r="B100" s="1" t="s">
        <v>240</v>
      </c>
      <c r="C100" s="1" t="s">
        <v>241</v>
      </c>
      <c r="D100" s="2">
        <v>51.5</v>
      </c>
      <c r="E100" s="1" t="s">
        <v>32</v>
      </c>
      <c r="F100" s="62"/>
      <c r="G100" s="62"/>
      <c r="H100" s="62">
        <f>D100*F100</f>
        <v>0</v>
      </c>
      <c r="I100" s="62">
        <f>D100*G100</f>
        <v>0</v>
      </c>
    </row>
    <row r="101" spans="1:9" x14ac:dyDescent="0.35">
      <c r="A101" s="4"/>
      <c r="B101" s="4"/>
      <c r="C101" s="14" t="s">
        <v>38</v>
      </c>
      <c r="D101" s="4"/>
      <c r="E101" s="4"/>
      <c r="F101" s="63"/>
      <c r="G101" s="63"/>
      <c r="H101" s="61">
        <f>SUM(H100:H100)</f>
        <v>0</v>
      </c>
      <c r="I101" s="61">
        <f>SUM(I100:I100)</f>
        <v>0</v>
      </c>
    </row>
  </sheetData>
  <mergeCells count="3">
    <mergeCell ref="D13:E13"/>
    <mergeCell ref="D14:E14"/>
    <mergeCell ref="D15:E15"/>
  </mergeCells>
  <printOptions horizontalCentered="1"/>
  <pageMargins left="0.74803149606299213" right="0.74803149606299213" top="0.98425196850393704" bottom="0.98425196850393704" header="0.51181102362204722" footer="0.51181102362204722"/>
  <pageSetup paperSize="9" scale="58" orientation="portrait" horizontalDpi="4294967293" verticalDpi="4294967293"/>
  <headerFooter>
    <oddFooter>&amp;P. oldal, összesen: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0"/>
  <sheetViews>
    <sheetView zoomScaleNormal="100" zoomScaleSheetLayoutView="90" workbookViewId="0">
      <selection activeCell="F48" sqref="F48:G49"/>
    </sheetView>
  </sheetViews>
  <sheetFormatPr defaultColWidth="9.1796875" defaultRowHeight="15.5" x14ac:dyDescent="0.35"/>
  <cols>
    <col min="1" max="1" width="5.453125" style="5" customWidth="1"/>
    <col min="2" max="2" width="23.6328125" style="5" bestFit="1" customWidth="1"/>
    <col min="3" max="3" width="36.6328125" style="5" bestFit="1" customWidth="1"/>
    <col min="4" max="5" width="14.36328125" style="5" bestFit="1" customWidth="1"/>
    <col min="6" max="6" width="13" style="60" bestFit="1" customWidth="1"/>
    <col min="7" max="7" width="11.36328125" style="60" bestFit="1" customWidth="1"/>
    <col min="8" max="9" width="14.453125" style="60" bestFit="1" customWidth="1"/>
    <col min="10" max="16384" width="9.1796875" style="5"/>
  </cols>
  <sheetData>
    <row r="1" spans="1:9" ht="60" x14ac:dyDescent="0.35">
      <c r="A1" s="4"/>
      <c r="B1" s="13" t="s">
        <v>284</v>
      </c>
      <c r="C1" s="14" t="s">
        <v>0</v>
      </c>
      <c r="D1" s="15" t="s">
        <v>1</v>
      </c>
      <c r="E1" s="15" t="s">
        <v>2</v>
      </c>
    </row>
    <row r="2" spans="1:9" s="6" customFormat="1" x14ac:dyDescent="0.35">
      <c r="A2" s="4"/>
      <c r="B2" s="4"/>
      <c r="C2" s="1" t="s">
        <v>9</v>
      </c>
      <c r="D2" s="3">
        <f>H20</f>
        <v>0</v>
      </c>
      <c r="E2" s="3">
        <f>I20</f>
        <v>0</v>
      </c>
      <c r="F2" s="60"/>
      <c r="G2" s="60"/>
      <c r="H2" s="60"/>
      <c r="I2" s="60"/>
    </row>
    <row r="3" spans="1:9" s="6" customFormat="1" x14ac:dyDescent="0.35">
      <c r="A3" s="4"/>
      <c r="B3" s="4"/>
      <c r="C3" s="1" t="s">
        <v>13</v>
      </c>
      <c r="D3" s="3">
        <f>H39</f>
        <v>0</v>
      </c>
      <c r="E3" s="3">
        <f>I39</f>
        <v>0</v>
      </c>
      <c r="F3" s="60"/>
      <c r="G3" s="60"/>
      <c r="H3" s="60"/>
      <c r="I3" s="60"/>
    </row>
    <row r="4" spans="1:9" s="6" customFormat="1" ht="31" x14ac:dyDescent="0.35">
      <c r="A4" s="4"/>
      <c r="B4" s="4"/>
      <c r="C4" s="1" t="s">
        <v>15</v>
      </c>
      <c r="D4" s="3">
        <f>H44</f>
        <v>0</v>
      </c>
      <c r="E4" s="3">
        <f>I44</f>
        <v>0</v>
      </c>
      <c r="F4" s="60"/>
      <c r="G4" s="60"/>
      <c r="H4" s="60"/>
      <c r="I4" s="60"/>
    </row>
    <row r="5" spans="1:9" s="6" customFormat="1" x14ac:dyDescent="0.35">
      <c r="A5" s="4"/>
      <c r="B5" s="4"/>
      <c r="C5" s="1" t="s">
        <v>16</v>
      </c>
      <c r="D5" s="3">
        <f>H50</f>
        <v>0</v>
      </c>
      <c r="E5" s="3">
        <f>I50</f>
        <v>0</v>
      </c>
      <c r="F5" s="60"/>
      <c r="G5" s="60"/>
      <c r="H5" s="60"/>
      <c r="I5" s="60"/>
    </row>
    <row r="6" spans="1:9" x14ac:dyDescent="0.35">
      <c r="A6" s="4"/>
      <c r="B6" s="4"/>
      <c r="C6" s="14" t="s">
        <v>20</v>
      </c>
      <c r="D6" s="16">
        <f>SUM(D2:D5)</f>
        <v>0</v>
      </c>
      <c r="E6" s="16">
        <f>SUM(E2:E5)</f>
        <v>0</v>
      </c>
    </row>
    <row r="7" spans="1:9" x14ac:dyDescent="0.35">
      <c r="A7" s="4"/>
      <c r="B7" s="17"/>
      <c r="C7" s="14" t="s">
        <v>259</v>
      </c>
      <c r="D7" s="79">
        <f>D6+E6</f>
        <v>0</v>
      </c>
      <c r="E7" s="80"/>
    </row>
    <row r="8" spans="1:9" x14ac:dyDescent="0.35">
      <c r="A8" s="4"/>
      <c r="B8" s="17"/>
      <c r="C8" s="14" t="s">
        <v>260</v>
      </c>
      <c r="D8" s="79">
        <f>D7*0.27</f>
        <v>0</v>
      </c>
      <c r="E8" s="80"/>
    </row>
    <row r="9" spans="1:9" x14ac:dyDescent="0.35">
      <c r="A9" s="4"/>
      <c r="B9" s="17"/>
      <c r="C9" s="14" t="s">
        <v>261</v>
      </c>
      <c r="D9" s="79">
        <f>D7+D8</f>
        <v>0</v>
      </c>
      <c r="E9" s="80"/>
    </row>
    <row r="10" spans="1:9" x14ac:dyDescent="0.35">
      <c r="D10" s="6"/>
      <c r="E10" s="6"/>
    </row>
    <row r="12" spans="1:9" x14ac:dyDescent="0.35">
      <c r="A12" s="4"/>
      <c r="B12" s="4"/>
      <c r="C12" s="14" t="s">
        <v>9</v>
      </c>
    </row>
    <row r="13" spans="1:9" ht="30" x14ac:dyDescent="0.35">
      <c r="A13" s="14" t="s">
        <v>21</v>
      </c>
      <c r="B13" s="14" t="s">
        <v>22</v>
      </c>
      <c r="C13" s="14" t="s">
        <v>23</v>
      </c>
      <c r="D13" s="15" t="s">
        <v>24</v>
      </c>
      <c r="E13" s="14" t="s">
        <v>25</v>
      </c>
      <c r="F13" s="61" t="s">
        <v>26</v>
      </c>
      <c r="G13" s="61" t="s">
        <v>27</v>
      </c>
      <c r="H13" s="61" t="s">
        <v>28</v>
      </c>
      <c r="I13" s="61" t="s">
        <v>29</v>
      </c>
    </row>
    <row r="14" spans="1:9" ht="80.5" x14ac:dyDescent="0.35">
      <c r="A14" s="1">
        <v>1</v>
      </c>
      <c r="B14" s="1" t="s">
        <v>94</v>
      </c>
      <c r="C14" s="1" t="s">
        <v>253</v>
      </c>
      <c r="D14" s="2">
        <v>18</v>
      </c>
      <c r="E14" s="1" t="s">
        <v>32</v>
      </c>
      <c r="F14" s="62"/>
      <c r="G14" s="62"/>
      <c r="H14" s="62">
        <f>D14*F14</f>
        <v>0</v>
      </c>
      <c r="I14" s="62">
        <f>D14*G14</f>
        <v>0</v>
      </c>
    </row>
    <row r="15" spans="1:9" ht="31" x14ac:dyDescent="0.35">
      <c r="A15" s="1">
        <v>2</v>
      </c>
      <c r="B15" s="1" t="s">
        <v>95</v>
      </c>
      <c r="C15" s="1" t="s">
        <v>96</v>
      </c>
      <c r="D15" s="2">
        <v>12.5</v>
      </c>
      <c r="E15" s="1" t="s">
        <v>32</v>
      </c>
      <c r="F15" s="62"/>
      <c r="G15" s="62"/>
      <c r="H15" s="62">
        <f>D15*F15</f>
        <v>0</v>
      </c>
      <c r="I15" s="62">
        <f>D15*G15</f>
        <v>0</v>
      </c>
    </row>
    <row r="16" spans="1:9" ht="31" x14ac:dyDescent="0.35">
      <c r="A16" s="1">
        <v>3</v>
      </c>
      <c r="B16" s="1" t="s">
        <v>97</v>
      </c>
      <c r="C16" s="1" t="s">
        <v>98</v>
      </c>
      <c r="D16" s="2">
        <v>18</v>
      </c>
      <c r="E16" s="1" t="s">
        <v>32</v>
      </c>
      <c r="F16" s="62"/>
      <c r="G16" s="62"/>
      <c r="H16" s="62">
        <f>D16*F16</f>
        <v>0</v>
      </c>
      <c r="I16" s="62">
        <f>D16*G16</f>
        <v>0</v>
      </c>
    </row>
    <row r="17" spans="1:9" ht="46.5" x14ac:dyDescent="0.35">
      <c r="A17" s="1">
        <v>4</v>
      </c>
      <c r="B17" s="1" t="s">
        <v>99</v>
      </c>
      <c r="C17" s="1" t="s">
        <v>100</v>
      </c>
      <c r="D17" s="2">
        <v>23</v>
      </c>
      <c r="E17" s="1" t="s">
        <v>91</v>
      </c>
      <c r="F17" s="62"/>
      <c r="G17" s="62"/>
      <c r="H17" s="62">
        <f>D17*F17</f>
        <v>0</v>
      </c>
      <c r="I17" s="62">
        <f>D17*G17</f>
        <v>0</v>
      </c>
    </row>
    <row r="18" spans="1:9" ht="77.5" x14ac:dyDescent="0.35">
      <c r="A18" s="1">
        <v>5</v>
      </c>
      <c r="B18" s="1" t="s">
        <v>101</v>
      </c>
      <c r="C18" s="1" t="s">
        <v>102</v>
      </c>
      <c r="D18" s="2">
        <v>25</v>
      </c>
      <c r="E18" s="1" t="s">
        <v>32</v>
      </c>
      <c r="F18" s="62"/>
      <c r="G18" s="62"/>
      <c r="H18" s="62">
        <f>D18*F18</f>
        <v>0</v>
      </c>
      <c r="I18" s="62">
        <f>D18*G18</f>
        <v>0</v>
      </c>
    </row>
    <row r="19" spans="1:9" ht="31" x14ac:dyDescent="0.35">
      <c r="A19" s="4"/>
      <c r="B19" s="4"/>
      <c r="C19" s="1" t="s">
        <v>103</v>
      </c>
    </row>
    <row r="20" spans="1:9" x14ac:dyDescent="0.35">
      <c r="A20" s="4"/>
      <c r="B20" s="4"/>
      <c r="C20" s="14" t="s">
        <v>38</v>
      </c>
      <c r="D20" s="4"/>
      <c r="E20" s="4"/>
      <c r="F20" s="63"/>
      <c r="G20" s="63"/>
      <c r="H20" s="61">
        <f>SUM(H14:H19)</f>
        <v>0</v>
      </c>
      <c r="I20" s="61">
        <f>SUM(I14:I19)</f>
        <v>0</v>
      </c>
    </row>
    <row r="22" spans="1:9" x14ac:dyDescent="0.35">
      <c r="A22" s="4"/>
      <c r="B22" s="4"/>
      <c r="C22" s="14" t="s">
        <v>13</v>
      </c>
    </row>
    <row r="23" spans="1:9" ht="30" x14ac:dyDescent="0.35">
      <c r="A23" s="14" t="s">
        <v>21</v>
      </c>
      <c r="B23" s="14" t="s">
        <v>22</v>
      </c>
      <c r="C23" s="14" t="s">
        <v>23</v>
      </c>
      <c r="D23" s="15" t="s">
        <v>24</v>
      </c>
      <c r="E23" s="14" t="s">
        <v>25</v>
      </c>
      <c r="F23" s="61" t="s">
        <v>26</v>
      </c>
      <c r="G23" s="61" t="s">
        <v>27</v>
      </c>
      <c r="H23" s="61" t="s">
        <v>28</v>
      </c>
      <c r="I23" s="61" t="s">
        <v>29</v>
      </c>
    </row>
    <row r="24" spans="1:9" ht="77.5" x14ac:dyDescent="0.35">
      <c r="A24" s="1">
        <v>1</v>
      </c>
      <c r="B24" s="1" t="s">
        <v>134</v>
      </c>
      <c r="C24" s="1" t="s">
        <v>135</v>
      </c>
      <c r="D24" s="2">
        <v>12.5</v>
      </c>
      <c r="E24" s="1" t="s">
        <v>32</v>
      </c>
      <c r="F24" s="62"/>
      <c r="G24" s="62"/>
      <c r="H24" s="62">
        <f>D24*F24</f>
        <v>0</v>
      </c>
      <c r="I24" s="62">
        <f>D24*G24</f>
        <v>0</v>
      </c>
    </row>
    <row r="25" spans="1:9" ht="62" x14ac:dyDescent="0.35">
      <c r="A25" s="4"/>
      <c r="B25" s="4"/>
      <c r="C25" s="1" t="s">
        <v>136</v>
      </c>
    </row>
    <row r="26" spans="1:9" ht="77.5" x14ac:dyDescent="0.35">
      <c r="A26" s="1">
        <v>2</v>
      </c>
      <c r="B26" s="1" t="s">
        <v>137</v>
      </c>
      <c r="C26" s="1" t="s">
        <v>138</v>
      </c>
      <c r="D26" s="2">
        <v>12.5</v>
      </c>
      <c r="E26" s="1" t="s">
        <v>32</v>
      </c>
      <c r="F26" s="62"/>
      <c r="G26" s="62"/>
      <c r="H26" s="62">
        <f>D26*F26</f>
        <v>0</v>
      </c>
      <c r="I26" s="62">
        <f>D26*G26</f>
        <v>0</v>
      </c>
    </row>
    <row r="27" spans="1:9" ht="77.5" x14ac:dyDescent="0.35">
      <c r="A27" s="1">
        <v>3</v>
      </c>
      <c r="B27" s="1" t="s">
        <v>139</v>
      </c>
      <c r="C27" s="1" t="s">
        <v>140</v>
      </c>
      <c r="D27" s="11">
        <v>7.5</v>
      </c>
      <c r="E27" s="1" t="s">
        <v>91</v>
      </c>
      <c r="F27" s="62"/>
      <c r="G27" s="62"/>
      <c r="H27" s="62">
        <f>D27*F27</f>
        <v>0</v>
      </c>
      <c r="I27" s="62">
        <f>D27*G27</f>
        <v>0</v>
      </c>
    </row>
    <row r="28" spans="1:9" ht="31" x14ac:dyDescent="0.35">
      <c r="A28" s="4"/>
      <c r="B28" s="4"/>
      <c r="C28" s="1" t="s">
        <v>141</v>
      </c>
      <c r="D28" s="2"/>
    </row>
    <row r="29" spans="1:9" ht="93" x14ac:dyDescent="0.35">
      <c r="A29" s="1">
        <v>4</v>
      </c>
      <c r="B29" s="1" t="s">
        <v>142</v>
      </c>
      <c r="C29" s="1" t="s">
        <v>143</v>
      </c>
      <c r="D29" s="2">
        <v>5.5</v>
      </c>
      <c r="E29" s="1" t="s">
        <v>91</v>
      </c>
      <c r="F29" s="62"/>
      <c r="G29" s="62"/>
      <c r="H29" s="62">
        <f>D29*F29</f>
        <v>0</v>
      </c>
      <c r="I29" s="62">
        <f>D29*G29</f>
        <v>0</v>
      </c>
    </row>
    <row r="30" spans="1:9" ht="31" x14ac:dyDescent="0.35">
      <c r="A30" s="4"/>
      <c r="B30" s="4"/>
      <c r="C30" s="1" t="s">
        <v>144</v>
      </c>
      <c r="D30" s="2"/>
    </row>
    <row r="31" spans="1:9" ht="77.5" x14ac:dyDescent="0.35">
      <c r="A31" s="1">
        <v>5</v>
      </c>
      <c r="B31" s="1" t="s">
        <v>145</v>
      </c>
      <c r="C31" s="1" t="s">
        <v>146</v>
      </c>
      <c r="D31" s="11">
        <v>7.3</v>
      </c>
      <c r="E31" s="1" t="s">
        <v>91</v>
      </c>
      <c r="F31" s="62"/>
      <c r="G31" s="62"/>
      <c r="H31" s="62">
        <f>D31*F31</f>
        <v>0</v>
      </c>
      <c r="I31" s="62">
        <f>D31*G31</f>
        <v>0</v>
      </c>
    </row>
    <row r="32" spans="1:9" ht="46.5" x14ac:dyDescent="0.35">
      <c r="A32" s="4"/>
      <c r="B32" s="4"/>
      <c r="C32" s="1" t="s">
        <v>147</v>
      </c>
    </row>
    <row r="33" spans="1:9" ht="93" x14ac:dyDescent="0.35">
      <c r="A33" s="1">
        <v>6</v>
      </c>
      <c r="B33" s="1" t="s">
        <v>148</v>
      </c>
      <c r="C33" s="1" t="s">
        <v>149</v>
      </c>
      <c r="D33" s="2">
        <v>4.2</v>
      </c>
      <c r="E33" s="1" t="s">
        <v>91</v>
      </c>
      <c r="F33" s="62"/>
      <c r="G33" s="62"/>
      <c r="H33" s="62">
        <f>D33*F33</f>
        <v>0</v>
      </c>
      <c r="I33" s="62">
        <f>D33*G33</f>
        <v>0</v>
      </c>
    </row>
    <row r="34" spans="1:9" ht="31" x14ac:dyDescent="0.35">
      <c r="A34" s="4"/>
      <c r="B34" s="4"/>
      <c r="C34" s="1" t="s">
        <v>150</v>
      </c>
    </row>
    <row r="35" spans="1:9" ht="77.5" x14ac:dyDescent="0.35">
      <c r="A35" s="1">
        <v>7</v>
      </c>
      <c r="B35" s="1" t="s">
        <v>151</v>
      </c>
      <c r="C35" s="1" t="s">
        <v>152</v>
      </c>
      <c r="D35" s="2">
        <v>7.3</v>
      </c>
      <c r="E35" s="1" t="s">
        <v>91</v>
      </c>
      <c r="F35" s="62"/>
      <c r="G35" s="62"/>
      <c r="H35" s="62">
        <f>D35*F35</f>
        <v>0</v>
      </c>
      <c r="I35" s="62">
        <f>D35*G35</f>
        <v>0</v>
      </c>
    </row>
    <row r="36" spans="1:9" ht="46.5" x14ac:dyDescent="0.35">
      <c r="A36" s="4"/>
      <c r="B36" s="4"/>
      <c r="C36" s="1" t="s">
        <v>153</v>
      </c>
    </row>
    <row r="37" spans="1:9" ht="93" x14ac:dyDescent="0.35">
      <c r="A37" s="1">
        <v>8</v>
      </c>
      <c r="B37" s="1" t="s">
        <v>154</v>
      </c>
      <c r="C37" s="1" t="s">
        <v>283</v>
      </c>
      <c r="D37" s="2">
        <v>8.1</v>
      </c>
      <c r="E37" s="1" t="s">
        <v>91</v>
      </c>
      <c r="F37" s="62"/>
      <c r="G37" s="62"/>
      <c r="H37" s="62">
        <f>D37*F37</f>
        <v>0</v>
      </c>
      <c r="I37" s="62">
        <f>D37*G37</f>
        <v>0</v>
      </c>
    </row>
    <row r="38" spans="1:9" ht="31" x14ac:dyDescent="0.35">
      <c r="A38" s="4"/>
      <c r="B38" s="4"/>
      <c r="C38" s="1" t="s">
        <v>155</v>
      </c>
    </row>
    <row r="39" spans="1:9" x14ac:dyDescent="0.35">
      <c r="A39" s="4"/>
      <c r="B39" s="4"/>
      <c r="C39" s="14" t="s">
        <v>38</v>
      </c>
      <c r="D39" s="4"/>
      <c r="E39" s="4"/>
      <c r="F39" s="63"/>
      <c r="G39" s="63"/>
      <c r="H39" s="61">
        <f>SUM(H24:H38)</f>
        <v>0</v>
      </c>
      <c r="I39" s="61">
        <f>SUM(I24:I38)</f>
        <v>0</v>
      </c>
    </row>
    <row r="41" spans="1:9" ht="30" x14ac:dyDescent="0.35">
      <c r="A41" s="4"/>
      <c r="B41" s="4"/>
      <c r="C41" s="14" t="s">
        <v>15</v>
      </c>
    </row>
    <row r="42" spans="1:9" ht="30" x14ac:dyDescent="0.35">
      <c r="A42" s="14" t="s">
        <v>21</v>
      </c>
      <c r="B42" s="14" t="s">
        <v>22</v>
      </c>
      <c r="C42" s="14" t="s">
        <v>23</v>
      </c>
      <c r="D42" s="15" t="s">
        <v>24</v>
      </c>
      <c r="E42" s="14" t="s">
        <v>25</v>
      </c>
      <c r="F42" s="61" t="s">
        <v>26</v>
      </c>
      <c r="G42" s="61" t="s">
        <v>27</v>
      </c>
      <c r="H42" s="61" t="s">
        <v>28</v>
      </c>
      <c r="I42" s="61" t="s">
        <v>29</v>
      </c>
    </row>
    <row r="43" spans="1:9" x14ac:dyDescent="0.35">
      <c r="A43" s="1">
        <v>1</v>
      </c>
      <c r="B43" s="1" t="s">
        <v>202</v>
      </c>
      <c r="C43" s="1" t="s">
        <v>203</v>
      </c>
      <c r="D43" s="2">
        <v>5</v>
      </c>
      <c r="E43" s="1" t="s">
        <v>53</v>
      </c>
      <c r="F43" s="62"/>
      <c r="G43" s="62"/>
      <c r="H43" s="62">
        <f>D43*F43</f>
        <v>0</v>
      </c>
      <c r="I43" s="62">
        <f>D43*G43</f>
        <v>0</v>
      </c>
    </row>
    <row r="44" spans="1:9" x14ac:dyDescent="0.35">
      <c r="A44" s="4"/>
      <c r="B44" s="4"/>
      <c r="C44" s="14" t="s">
        <v>38</v>
      </c>
      <c r="D44" s="4"/>
      <c r="E44" s="4"/>
      <c r="F44" s="63"/>
      <c r="G44" s="63"/>
      <c r="H44" s="61">
        <f>SUM(H43:H43)</f>
        <v>0</v>
      </c>
      <c r="I44" s="61">
        <f>SUM(I43:I43)</f>
        <v>0</v>
      </c>
    </row>
    <row r="46" spans="1:9" x14ac:dyDescent="0.35">
      <c r="A46" s="4"/>
      <c r="B46" s="4"/>
      <c r="C46" s="14" t="s">
        <v>16</v>
      </c>
    </row>
    <row r="47" spans="1:9" ht="30" x14ac:dyDescent="0.35">
      <c r="A47" s="14" t="s">
        <v>21</v>
      </c>
      <c r="B47" s="14" t="s">
        <v>22</v>
      </c>
      <c r="C47" s="14" t="s">
        <v>23</v>
      </c>
      <c r="D47" s="15" t="s">
        <v>24</v>
      </c>
      <c r="E47" s="14" t="s">
        <v>25</v>
      </c>
      <c r="F47" s="61" t="s">
        <v>26</v>
      </c>
      <c r="G47" s="61" t="s">
        <v>27</v>
      </c>
      <c r="H47" s="61" t="s">
        <v>28</v>
      </c>
      <c r="I47" s="61" t="s">
        <v>29</v>
      </c>
    </row>
    <row r="48" spans="1:9" ht="77.5" x14ac:dyDescent="0.35">
      <c r="A48" s="1">
        <v>1</v>
      </c>
      <c r="B48" s="1" t="s">
        <v>211</v>
      </c>
      <c r="C48" s="1" t="s">
        <v>212</v>
      </c>
      <c r="D48" s="2">
        <v>50</v>
      </c>
      <c r="E48" s="1" t="s">
        <v>32</v>
      </c>
      <c r="F48" s="62"/>
      <c r="G48" s="62"/>
      <c r="H48" s="62">
        <f>D48*F48</f>
        <v>0</v>
      </c>
      <c r="I48" s="62">
        <f>D48*G48</f>
        <v>0</v>
      </c>
    </row>
    <row r="49" spans="1:9" ht="62" x14ac:dyDescent="0.35">
      <c r="A49" s="1">
        <v>2</v>
      </c>
      <c r="B49" s="1" t="s">
        <v>220</v>
      </c>
      <c r="C49" s="1" t="s">
        <v>221</v>
      </c>
      <c r="D49" s="2">
        <v>50</v>
      </c>
      <c r="E49" s="1" t="s">
        <v>32</v>
      </c>
      <c r="F49" s="62"/>
      <c r="G49" s="62"/>
      <c r="H49" s="62">
        <f>D49*F49</f>
        <v>0</v>
      </c>
      <c r="I49" s="62">
        <f>D49*G49</f>
        <v>0</v>
      </c>
    </row>
    <row r="50" spans="1:9" x14ac:dyDescent="0.35">
      <c r="A50" s="4"/>
      <c r="B50" s="4"/>
      <c r="C50" s="14" t="s">
        <v>38</v>
      </c>
      <c r="D50" s="4"/>
      <c r="E50" s="4"/>
      <c r="F50" s="63"/>
      <c r="G50" s="63"/>
      <c r="H50" s="61">
        <f>SUM(H48:H49)</f>
        <v>0</v>
      </c>
      <c r="I50" s="61">
        <f>SUM(I48:I49)</f>
        <v>0</v>
      </c>
    </row>
  </sheetData>
  <mergeCells count="3">
    <mergeCell ref="D7:E7"/>
    <mergeCell ref="D8:E8"/>
    <mergeCell ref="D9:E9"/>
  </mergeCells>
  <printOptions horizontalCentered="1"/>
  <pageMargins left="0.74803149606299213" right="0.74803149606299213" top="0.98425196850393704" bottom="0.98425196850393704" header="0.51181102362204722" footer="0.51181102362204722"/>
  <pageSetup paperSize="9" scale="58" orientation="portrait" horizontalDpi="4294967293" verticalDpi="4294967293"/>
  <headerFooter>
    <oddFooter>&amp;P. oldal, összesen: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19"/>
  <sheetViews>
    <sheetView topLeftCell="A111" zoomScaleNormal="100" zoomScaleSheetLayoutView="90" workbookViewId="0">
      <selection activeCell="F118" sqref="F118"/>
    </sheetView>
  </sheetViews>
  <sheetFormatPr defaultColWidth="9.1796875" defaultRowHeight="15.5" x14ac:dyDescent="0.35"/>
  <cols>
    <col min="1" max="1" width="5.453125" style="5" customWidth="1"/>
    <col min="2" max="2" width="23.6328125" style="5" bestFit="1" customWidth="1"/>
    <col min="3" max="3" width="36.6328125" style="5" bestFit="1" customWidth="1"/>
    <col min="4" max="5" width="14.36328125" style="5" bestFit="1" customWidth="1"/>
    <col min="6" max="6" width="13.36328125" style="60" bestFit="1" customWidth="1"/>
    <col min="7" max="7" width="12.36328125" style="60" bestFit="1" customWidth="1"/>
    <col min="8" max="9" width="15" style="60" bestFit="1" customWidth="1"/>
    <col min="10" max="16384" width="9.1796875" style="5"/>
  </cols>
  <sheetData>
    <row r="1" spans="1:9" s="6" customFormat="1" ht="75" x14ac:dyDescent="0.35">
      <c r="A1" s="4"/>
      <c r="B1" s="13" t="s">
        <v>298</v>
      </c>
      <c r="C1" s="14" t="s">
        <v>0</v>
      </c>
      <c r="D1" s="15" t="s">
        <v>1</v>
      </c>
      <c r="E1" s="15" t="s">
        <v>2</v>
      </c>
      <c r="F1" s="60"/>
      <c r="G1" s="60"/>
      <c r="H1" s="60"/>
      <c r="I1" s="60"/>
    </row>
    <row r="2" spans="1:9" s="6" customFormat="1" x14ac:dyDescent="0.35">
      <c r="A2" s="4"/>
      <c r="B2" s="4"/>
      <c r="C2" s="1" t="s">
        <v>3</v>
      </c>
      <c r="D2" s="3">
        <f>H22</f>
        <v>0</v>
      </c>
      <c r="E2" s="3">
        <f>I22</f>
        <v>0</v>
      </c>
      <c r="F2" s="60"/>
      <c r="G2" s="60"/>
      <c r="H2" s="60"/>
      <c r="I2" s="60"/>
    </row>
    <row r="3" spans="1:9" s="6" customFormat="1" x14ac:dyDescent="0.35">
      <c r="A3" s="4"/>
      <c r="B3" s="4"/>
      <c r="C3" s="1" t="s">
        <v>4</v>
      </c>
      <c r="D3" s="3">
        <f>SUM(H28)</f>
        <v>0</v>
      </c>
      <c r="E3" s="3">
        <f>SUM(I28)</f>
        <v>0</v>
      </c>
      <c r="F3" s="60"/>
      <c r="G3" s="60"/>
      <c r="H3" s="60"/>
      <c r="I3" s="60"/>
    </row>
    <row r="4" spans="1:9" s="6" customFormat="1" ht="31" x14ac:dyDescent="0.35">
      <c r="A4" s="4"/>
      <c r="B4" s="4"/>
      <c r="C4" s="1" t="s">
        <v>7</v>
      </c>
      <c r="D4" s="3">
        <f>H36</f>
        <v>0</v>
      </c>
      <c r="E4" s="3">
        <f>I36</f>
        <v>0</v>
      </c>
      <c r="F4" s="60"/>
      <c r="G4" s="60"/>
      <c r="H4" s="60"/>
      <c r="I4" s="60"/>
    </row>
    <row r="5" spans="1:9" s="6" customFormat="1" x14ac:dyDescent="0.35">
      <c r="A5" s="4"/>
      <c r="B5" s="4"/>
      <c r="C5" s="1" t="s">
        <v>8</v>
      </c>
      <c r="D5" s="3">
        <f>H44</f>
        <v>0</v>
      </c>
      <c r="E5" s="3">
        <f>I44</f>
        <v>0</v>
      </c>
      <c r="F5" s="60"/>
      <c r="G5" s="60"/>
      <c r="H5" s="60"/>
      <c r="I5" s="60"/>
    </row>
    <row r="6" spans="1:9" s="6" customFormat="1" x14ac:dyDescent="0.35">
      <c r="A6" s="4"/>
      <c r="B6" s="4"/>
      <c r="C6" s="1" t="s">
        <v>9</v>
      </c>
      <c r="D6" s="3">
        <f>H53</f>
        <v>0</v>
      </c>
      <c r="E6" s="3">
        <f>I53</f>
        <v>0</v>
      </c>
      <c r="F6" s="60"/>
      <c r="G6" s="60"/>
      <c r="H6" s="60"/>
      <c r="I6" s="60"/>
    </row>
    <row r="7" spans="1:9" s="6" customFormat="1" x14ac:dyDescent="0.35">
      <c r="A7" s="4"/>
      <c r="B7" s="4"/>
      <c r="C7" s="1" t="s">
        <v>10</v>
      </c>
      <c r="D7" s="3">
        <f>H64</f>
        <v>0</v>
      </c>
      <c r="E7" s="3">
        <f>I64</f>
        <v>0</v>
      </c>
      <c r="F7" s="60"/>
      <c r="G7" s="60"/>
      <c r="H7" s="60"/>
      <c r="I7" s="60"/>
    </row>
    <row r="8" spans="1:9" s="6" customFormat="1" x14ac:dyDescent="0.35">
      <c r="A8" s="4"/>
      <c r="B8" s="4"/>
      <c r="C8" s="1" t="s">
        <v>13</v>
      </c>
      <c r="D8" s="3">
        <f>H80</f>
        <v>0</v>
      </c>
      <c r="E8" s="3">
        <f>I80</f>
        <v>0</v>
      </c>
      <c r="F8" s="60"/>
      <c r="G8" s="60"/>
      <c r="H8" s="60"/>
      <c r="I8" s="60"/>
    </row>
    <row r="9" spans="1:9" s="6" customFormat="1" ht="31" x14ac:dyDescent="0.35">
      <c r="A9" s="4"/>
      <c r="B9" s="4"/>
      <c r="C9" s="1" t="s">
        <v>14</v>
      </c>
      <c r="D9" s="3">
        <f>H96</f>
        <v>0</v>
      </c>
      <c r="E9" s="3">
        <f>I96</f>
        <v>0</v>
      </c>
      <c r="F9" s="60"/>
      <c r="G9" s="60"/>
      <c r="H9" s="60"/>
      <c r="I9" s="60"/>
    </row>
    <row r="10" spans="1:9" s="6" customFormat="1" ht="31" x14ac:dyDescent="0.35">
      <c r="A10" s="4"/>
      <c r="B10" s="4"/>
      <c r="C10" s="1" t="s">
        <v>15</v>
      </c>
      <c r="D10" s="3">
        <f>H102</f>
        <v>0</v>
      </c>
      <c r="E10" s="3">
        <f>I102</f>
        <v>0</v>
      </c>
      <c r="F10" s="60"/>
      <c r="G10" s="60"/>
      <c r="H10" s="60"/>
      <c r="I10" s="60"/>
    </row>
    <row r="11" spans="1:9" s="6" customFormat="1" x14ac:dyDescent="0.35">
      <c r="A11" s="4"/>
      <c r="B11" s="4"/>
      <c r="C11" s="1" t="s">
        <v>16</v>
      </c>
      <c r="D11" s="3">
        <f>H112</f>
        <v>0</v>
      </c>
      <c r="E11" s="3">
        <f>I112</f>
        <v>0</v>
      </c>
      <c r="F11" s="60"/>
      <c r="G11" s="60"/>
      <c r="H11" s="60"/>
      <c r="I11" s="60"/>
    </row>
    <row r="12" spans="1:9" s="6" customFormat="1" x14ac:dyDescent="0.35">
      <c r="A12" s="4"/>
      <c r="B12" s="4"/>
      <c r="C12" s="1" t="s">
        <v>17</v>
      </c>
      <c r="D12" s="3">
        <f>H119</f>
        <v>0</v>
      </c>
      <c r="E12" s="3">
        <f>I119</f>
        <v>0</v>
      </c>
      <c r="F12" s="60"/>
      <c r="G12" s="60"/>
      <c r="H12" s="60"/>
      <c r="I12" s="60"/>
    </row>
    <row r="13" spans="1:9" x14ac:dyDescent="0.35">
      <c r="A13" s="4"/>
      <c r="B13" s="4"/>
      <c r="C13" s="14" t="s">
        <v>20</v>
      </c>
      <c r="D13" s="16">
        <f>SUM(D2:D12)</f>
        <v>0</v>
      </c>
      <c r="E13" s="16">
        <f>SUM(E2:E12)</f>
        <v>0</v>
      </c>
    </row>
    <row r="14" spans="1:9" x14ac:dyDescent="0.35">
      <c r="A14" s="4"/>
      <c r="B14" s="17"/>
      <c r="C14" s="14" t="s">
        <v>259</v>
      </c>
      <c r="D14" s="79">
        <f>D13+E13</f>
        <v>0</v>
      </c>
      <c r="E14" s="80"/>
    </row>
    <row r="15" spans="1:9" x14ac:dyDescent="0.35">
      <c r="A15" s="4"/>
      <c r="B15" s="17"/>
      <c r="C15" s="14" t="s">
        <v>260</v>
      </c>
      <c r="D15" s="79">
        <f>D14*0.27</f>
        <v>0</v>
      </c>
      <c r="E15" s="80"/>
    </row>
    <row r="16" spans="1:9" x14ac:dyDescent="0.35">
      <c r="A16" s="4"/>
      <c r="B16" s="17"/>
      <c r="C16" s="14" t="s">
        <v>261</v>
      </c>
      <c r="D16" s="79">
        <f>D14+D15</f>
        <v>0</v>
      </c>
      <c r="E16" s="80"/>
    </row>
    <row r="17" spans="1:9" x14ac:dyDescent="0.35">
      <c r="D17" s="6"/>
      <c r="E17" s="6"/>
    </row>
    <row r="18" spans="1:9" x14ac:dyDescent="0.35">
      <c r="D18" s="6"/>
      <c r="E18" s="6"/>
    </row>
    <row r="19" spans="1:9" x14ac:dyDescent="0.35">
      <c r="A19" s="4"/>
      <c r="B19" s="4"/>
      <c r="C19" s="14" t="s">
        <v>3</v>
      </c>
    </row>
    <row r="20" spans="1:9" ht="30" x14ac:dyDescent="0.35">
      <c r="A20" s="14" t="s">
        <v>21</v>
      </c>
      <c r="B20" s="14" t="s">
        <v>22</v>
      </c>
      <c r="C20" s="14" t="s">
        <v>23</v>
      </c>
      <c r="D20" s="15" t="s">
        <v>24</v>
      </c>
      <c r="E20" s="14" t="s">
        <v>25</v>
      </c>
      <c r="F20" s="61" t="s">
        <v>26</v>
      </c>
      <c r="G20" s="61" t="s">
        <v>27</v>
      </c>
      <c r="H20" s="61" t="s">
        <v>28</v>
      </c>
      <c r="I20" s="61" t="s">
        <v>29</v>
      </c>
    </row>
    <row r="21" spans="1:9" ht="170.5" x14ac:dyDescent="0.35">
      <c r="A21" s="1">
        <v>1</v>
      </c>
      <c r="B21" s="1" t="s">
        <v>37</v>
      </c>
      <c r="C21" s="1" t="s">
        <v>485</v>
      </c>
      <c r="D21" s="2">
        <v>420</v>
      </c>
      <c r="E21" s="1" t="s">
        <v>32</v>
      </c>
      <c r="F21" s="62"/>
      <c r="G21" s="62"/>
      <c r="H21" s="62">
        <f>D21*F21</f>
        <v>0</v>
      </c>
      <c r="I21" s="62">
        <f>D21*G21</f>
        <v>0</v>
      </c>
    </row>
    <row r="22" spans="1:9" x14ac:dyDescent="0.35">
      <c r="A22" s="4"/>
      <c r="B22" s="4"/>
      <c r="C22" s="14" t="s">
        <v>38</v>
      </c>
      <c r="D22" s="4"/>
      <c r="E22" s="4"/>
      <c r="F22" s="63"/>
      <c r="G22" s="63"/>
      <c r="H22" s="61">
        <f>SUM(H21:H21)</f>
        <v>0</v>
      </c>
      <c r="I22" s="61">
        <f>SUM(I21:I21)</f>
        <v>0</v>
      </c>
    </row>
    <row r="23" spans="1:9" x14ac:dyDescent="0.35">
      <c r="A23" s="19"/>
      <c r="B23" s="19"/>
      <c r="C23" s="20"/>
      <c r="D23" s="19"/>
      <c r="E23" s="19"/>
      <c r="F23" s="65"/>
      <c r="G23" s="65"/>
      <c r="H23" s="66"/>
      <c r="I23" s="66"/>
    </row>
    <row r="24" spans="1:9" x14ac:dyDescent="0.35">
      <c r="A24" s="4" t="s">
        <v>294</v>
      </c>
      <c r="B24" s="4"/>
      <c r="C24" s="14" t="s">
        <v>4</v>
      </c>
    </row>
    <row r="25" spans="1:9" ht="30" x14ac:dyDescent="0.35">
      <c r="A25" s="14" t="s">
        <v>21</v>
      </c>
      <c r="B25" s="14" t="s">
        <v>22</v>
      </c>
      <c r="C25" s="14" t="s">
        <v>23</v>
      </c>
      <c r="D25" s="15" t="s">
        <v>24</v>
      </c>
      <c r="E25" s="14" t="s">
        <v>25</v>
      </c>
      <c r="F25" s="61" t="s">
        <v>26</v>
      </c>
      <c r="G25" s="61" t="s">
        <v>27</v>
      </c>
      <c r="H25" s="61" t="s">
        <v>28</v>
      </c>
      <c r="I25" s="61" t="s">
        <v>29</v>
      </c>
    </row>
    <row r="26" spans="1:9" ht="49.5" x14ac:dyDescent="0.35">
      <c r="A26" s="1">
        <v>1</v>
      </c>
      <c r="B26" s="1" t="s">
        <v>52</v>
      </c>
      <c r="C26" s="1" t="s">
        <v>248</v>
      </c>
      <c r="D26" s="2">
        <v>2</v>
      </c>
      <c r="E26" s="1" t="s">
        <v>53</v>
      </c>
      <c r="F26" s="62"/>
      <c r="G26" s="62"/>
      <c r="H26" s="62">
        <f>D26*F26</f>
        <v>0</v>
      </c>
      <c r="I26" s="62">
        <f>D26*G26</f>
        <v>0</v>
      </c>
    </row>
    <row r="27" spans="1:9" ht="62" x14ac:dyDescent="0.35">
      <c r="A27" s="1">
        <v>2</v>
      </c>
      <c r="B27" s="1" t="s">
        <v>54</v>
      </c>
      <c r="C27" s="1" t="s">
        <v>55</v>
      </c>
      <c r="D27" s="2">
        <v>8</v>
      </c>
      <c r="E27" s="1" t="s">
        <v>41</v>
      </c>
      <c r="F27" s="62"/>
      <c r="G27" s="62"/>
      <c r="H27" s="62">
        <f>D27*F27</f>
        <v>0</v>
      </c>
      <c r="I27" s="62">
        <f>D27*G27</f>
        <v>0</v>
      </c>
    </row>
    <row r="28" spans="1:9" x14ac:dyDescent="0.35">
      <c r="A28" s="4"/>
      <c r="B28" s="4"/>
      <c r="C28" s="14" t="s">
        <v>38</v>
      </c>
      <c r="D28" s="4"/>
      <c r="E28" s="4"/>
      <c r="F28" s="63"/>
      <c r="G28" s="63"/>
      <c r="H28" s="61">
        <f>SUM(H26:H27)</f>
        <v>0</v>
      </c>
      <c r="I28" s="61">
        <f>SUM(I26:I27)</f>
        <v>0</v>
      </c>
    </row>
    <row r="32" spans="1:9" ht="30" x14ac:dyDescent="0.35">
      <c r="A32" s="4"/>
      <c r="B32" s="4"/>
      <c r="C32" s="14" t="s">
        <v>7</v>
      </c>
    </row>
    <row r="33" spans="1:9" ht="30" x14ac:dyDescent="0.35">
      <c r="A33" s="14" t="s">
        <v>21</v>
      </c>
      <c r="B33" s="14" t="s">
        <v>22</v>
      </c>
      <c r="C33" s="14" t="s">
        <v>23</v>
      </c>
      <c r="D33" s="15" t="s">
        <v>24</v>
      </c>
      <c r="E33" s="14" t="s">
        <v>25</v>
      </c>
      <c r="F33" s="61" t="s">
        <v>26</v>
      </c>
      <c r="G33" s="61" t="s">
        <v>27</v>
      </c>
      <c r="H33" s="61" t="s">
        <v>28</v>
      </c>
      <c r="I33" s="61" t="s">
        <v>29</v>
      </c>
    </row>
    <row r="34" spans="1:9" ht="186" x14ac:dyDescent="0.35">
      <c r="A34" s="1">
        <v>1</v>
      </c>
      <c r="B34" s="1" t="s">
        <v>75</v>
      </c>
      <c r="C34" s="1" t="s">
        <v>486</v>
      </c>
      <c r="D34" s="2">
        <v>12</v>
      </c>
      <c r="E34" s="1" t="s">
        <v>53</v>
      </c>
      <c r="F34" s="62"/>
      <c r="G34" s="62"/>
      <c r="H34" s="62">
        <f>D34*F34</f>
        <v>0</v>
      </c>
      <c r="I34" s="62">
        <f>D34*G34</f>
        <v>0</v>
      </c>
    </row>
    <row r="35" spans="1:9" ht="186" x14ac:dyDescent="0.35">
      <c r="A35" s="1">
        <v>2</v>
      </c>
      <c r="B35" s="1" t="s">
        <v>76</v>
      </c>
      <c r="C35" s="1" t="s">
        <v>487</v>
      </c>
      <c r="D35" s="2">
        <v>3</v>
      </c>
      <c r="E35" s="1" t="s">
        <v>53</v>
      </c>
      <c r="F35" s="62"/>
      <c r="G35" s="62"/>
      <c r="H35" s="62">
        <f>D35*F35</f>
        <v>0</v>
      </c>
      <c r="I35" s="62">
        <f>D35*G35</f>
        <v>0</v>
      </c>
    </row>
    <row r="36" spans="1:9" x14ac:dyDescent="0.35">
      <c r="A36" s="4"/>
      <c r="B36" s="4"/>
      <c r="C36" s="14" t="s">
        <v>38</v>
      </c>
      <c r="D36" s="4"/>
      <c r="E36" s="4"/>
      <c r="F36" s="63"/>
      <c r="G36" s="63"/>
      <c r="H36" s="61">
        <f>SUM(H34:H35)</f>
        <v>0</v>
      </c>
      <c r="I36" s="61">
        <f>SUM(I34:I35)</f>
        <v>0</v>
      </c>
    </row>
    <row r="38" spans="1:9" x14ac:dyDescent="0.35">
      <c r="A38" s="4"/>
      <c r="B38" s="4"/>
      <c r="C38" s="14" t="s">
        <v>8</v>
      </c>
    </row>
    <row r="39" spans="1:9" ht="30" x14ac:dyDescent="0.35">
      <c r="A39" s="14" t="s">
        <v>21</v>
      </c>
      <c r="B39" s="14" t="s">
        <v>22</v>
      </c>
      <c r="C39" s="14" t="s">
        <v>23</v>
      </c>
      <c r="D39" s="15" t="s">
        <v>24</v>
      </c>
      <c r="E39" s="14" t="s">
        <v>25</v>
      </c>
      <c r="F39" s="61" t="s">
        <v>26</v>
      </c>
      <c r="G39" s="61" t="s">
        <v>27</v>
      </c>
      <c r="H39" s="61" t="s">
        <v>28</v>
      </c>
      <c r="I39" s="61" t="s">
        <v>29</v>
      </c>
    </row>
    <row r="40" spans="1:9" ht="93" x14ac:dyDescent="0.35">
      <c r="A40" s="1">
        <v>1</v>
      </c>
      <c r="B40" s="1" t="s">
        <v>77</v>
      </c>
      <c r="C40" s="1" t="s">
        <v>484</v>
      </c>
      <c r="D40" s="2">
        <v>2.5</v>
      </c>
      <c r="E40" s="1" t="s">
        <v>41</v>
      </c>
      <c r="F40" s="62"/>
      <c r="G40" s="62"/>
      <c r="H40" s="62">
        <f>D40*F40</f>
        <v>0</v>
      </c>
      <c r="I40" s="62">
        <f>D40*G40</f>
        <v>0</v>
      </c>
    </row>
    <row r="41" spans="1:9" ht="31" x14ac:dyDescent="0.35">
      <c r="A41" s="1">
        <v>2</v>
      </c>
      <c r="B41" s="1" t="s">
        <v>79</v>
      </c>
      <c r="C41" s="1" t="s">
        <v>80</v>
      </c>
      <c r="D41" s="2">
        <v>2.1</v>
      </c>
      <c r="E41" s="1" t="s">
        <v>41</v>
      </c>
      <c r="F41" s="62"/>
      <c r="G41" s="62"/>
      <c r="H41" s="62">
        <f>D41*F41</f>
        <v>0</v>
      </c>
      <c r="I41" s="62">
        <f>D41*G41</f>
        <v>0</v>
      </c>
    </row>
    <row r="42" spans="1:9" ht="155" x14ac:dyDescent="0.35">
      <c r="A42" s="1">
        <v>3</v>
      </c>
      <c r="B42" s="1" t="s">
        <v>81</v>
      </c>
      <c r="C42" s="1" t="s">
        <v>483</v>
      </c>
      <c r="D42" s="2">
        <v>7</v>
      </c>
      <c r="E42" s="1" t="s">
        <v>32</v>
      </c>
      <c r="F42" s="62"/>
      <c r="G42" s="62"/>
      <c r="H42" s="62">
        <f>D42*F42</f>
        <v>0</v>
      </c>
      <c r="I42" s="62">
        <f>D42*G42</f>
        <v>0</v>
      </c>
    </row>
    <row r="43" spans="1:9" ht="139.5" x14ac:dyDescent="0.35">
      <c r="A43" s="1">
        <v>4</v>
      </c>
      <c r="B43" s="1" t="s">
        <v>86</v>
      </c>
      <c r="C43" s="1" t="s">
        <v>482</v>
      </c>
      <c r="D43" s="2">
        <v>1.5</v>
      </c>
      <c r="E43" s="1" t="s">
        <v>41</v>
      </c>
      <c r="F43" s="62"/>
      <c r="G43" s="62"/>
      <c r="H43" s="62">
        <f>D43*F43</f>
        <v>0</v>
      </c>
      <c r="I43" s="62">
        <f>D43*G43</f>
        <v>0</v>
      </c>
    </row>
    <row r="44" spans="1:9" x14ac:dyDescent="0.35">
      <c r="A44" s="4"/>
      <c r="B44" s="4"/>
      <c r="C44" s="14" t="s">
        <v>38</v>
      </c>
      <c r="D44" s="4"/>
      <c r="E44" s="4"/>
      <c r="F44" s="63"/>
      <c r="G44" s="63"/>
      <c r="H44" s="61">
        <f>SUM(H40:H43)</f>
        <v>0</v>
      </c>
      <c r="I44" s="61">
        <f>SUM(I40:I43)</f>
        <v>0</v>
      </c>
    </row>
    <row r="46" spans="1:9" x14ac:dyDescent="0.35">
      <c r="A46" s="4"/>
      <c r="B46" s="4"/>
      <c r="C46" s="14" t="s">
        <v>9</v>
      </c>
    </row>
    <row r="47" spans="1:9" ht="30" x14ac:dyDescent="0.35">
      <c r="A47" s="14" t="s">
        <v>21</v>
      </c>
      <c r="B47" s="14" t="s">
        <v>22</v>
      </c>
      <c r="C47" s="14" t="s">
        <v>23</v>
      </c>
      <c r="D47" s="15" t="s">
        <v>24</v>
      </c>
      <c r="E47" s="14" t="s">
        <v>25</v>
      </c>
      <c r="F47" s="61" t="s">
        <v>26</v>
      </c>
      <c r="G47" s="61" t="s">
        <v>27</v>
      </c>
      <c r="H47" s="61" t="s">
        <v>28</v>
      </c>
      <c r="I47" s="61" t="s">
        <v>29</v>
      </c>
    </row>
    <row r="48" spans="1:9" x14ac:dyDescent="0.35">
      <c r="A48" s="1">
        <v>1</v>
      </c>
      <c r="B48" s="1" t="s">
        <v>87</v>
      </c>
      <c r="C48" s="1" t="s">
        <v>88</v>
      </c>
      <c r="D48" s="2">
        <v>20.5</v>
      </c>
      <c r="E48" s="1" t="s">
        <v>32</v>
      </c>
      <c r="F48" s="62"/>
      <c r="G48" s="62"/>
      <c r="H48" s="62">
        <f>D48*F48</f>
        <v>0</v>
      </c>
      <c r="I48" s="62">
        <f>D48*G48</f>
        <v>0</v>
      </c>
    </row>
    <row r="49" spans="1:9" x14ac:dyDescent="0.35">
      <c r="A49" s="1">
        <v>2</v>
      </c>
      <c r="B49" s="1" t="s">
        <v>89</v>
      </c>
      <c r="C49" s="1" t="s">
        <v>90</v>
      </c>
      <c r="D49" s="2">
        <v>36</v>
      </c>
      <c r="E49" s="1" t="s">
        <v>91</v>
      </c>
      <c r="F49" s="62"/>
      <c r="G49" s="62"/>
      <c r="H49" s="62">
        <f>D49*F49</f>
        <v>0</v>
      </c>
      <c r="I49" s="62">
        <f>D49*G49</f>
        <v>0</v>
      </c>
    </row>
    <row r="50" spans="1:9" x14ac:dyDescent="0.35">
      <c r="A50" s="1">
        <v>3</v>
      </c>
      <c r="B50" s="1" t="s">
        <v>92</v>
      </c>
      <c r="C50" s="1" t="s">
        <v>93</v>
      </c>
      <c r="D50" s="2">
        <v>30</v>
      </c>
      <c r="E50" s="1" t="s">
        <v>91</v>
      </c>
      <c r="F50" s="62"/>
      <c r="G50" s="62"/>
      <c r="H50" s="62">
        <f>D50*F50</f>
        <v>0</v>
      </c>
      <c r="I50" s="62">
        <f>D50*G50</f>
        <v>0</v>
      </c>
    </row>
    <row r="51" spans="1:9" ht="31" x14ac:dyDescent="0.35">
      <c r="A51" s="1">
        <v>4</v>
      </c>
      <c r="B51" s="1" t="s">
        <v>97</v>
      </c>
      <c r="C51" s="1" t="s">
        <v>98</v>
      </c>
      <c r="D51" s="2">
        <v>20.5</v>
      </c>
      <c r="E51" s="1" t="s">
        <v>32</v>
      </c>
      <c r="F51" s="62"/>
      <c r="G51" s="62"/>
      <c r="H51" s="62">
        <f>D51*F51</f>
        <v>0</v>
      </c>
      <c r="I51" s="62">
        <f>D51*G51</f>
        <v>0</v>
      </c>
    </row>
    <row r="52" spans="1:9" ht="46.5" x14ac:dyDescent="0.35">
      <c r="A52" s="1">
        <v>5</v>
      </c>
      <c r="B52" s="1" t="s">
        <v>99</v>
      </c>
      <c r="C52" s="1" t="s">
        <v>100</v>
      </c>
      <c r="D52" s="2">
        <v>66</v>
      </c>
      <c r="E52" s="1" t="s">
        <v>91</v>
      </c>
      <c r="F52" s="62"/>
      <c r="G52" s="62"/>
      <c r="H52" s="62">
        <f>D52*F52</f>
        <v>0</v>
      </c>
      <c r="I52" s="62">
        <f>D52*G52</f>
        <v>0</v>
      </c>
    </row>
    <row r="53" spans="1:9" x14ac:dyDescent="0.35">
      <c r="A53" s="4"/>
      <c r="B53" s="4"/>
      <c r="C53" s="14" t="s">
        <v>38</v>
      </c>
      <c r="D53" s="4"/>
      <c r="E53" s="4"/>
      <c r="F53" s="63"/>
      <c r="G53" s="63"/>
      <c r="H53" s="61">
        <f>SUM(H48:H52)</f>
        <v>0</v>
      </c>
      <c r="I53" s="61">
        <f>SUM(I48:I52)</f>
        <v>0</v>
      </c>
    </row>
    <row r="55" spans="1:9" x14ac:dyDescent="0.35">
      <c r="A55" s="4"/>
      <c r="B55" s="4"/>
      <c r="C55" s="14" t="s">
        <v>10</v>
      </c>
    </row>
    <row r="56" spans="1:9" ht="30" x14ac:dyDescent="0.35">
      <c r="A56" s="14" t="s">
        <v>21</v>
      </c>
      <c r="B56" s="14" t="s">
        <v>22</v>
      </c>
      <c r="C56" s="14" t="s">
        <v>23</v>
      </c>
      <c r="D56" s="15" t="s">
        <v>24</v>
      </c>
      <c r="E56" s="14" t="s">
        <v>25</v>
      </c>
      <c r="F56" s="61" t="s">
        <v>26</v>
      </c>
      <c r="G56" s="61" t="s">
        <v>27</v>
      </c>
      <c r="H56" s="61" t="s">
        <v>28</v>
      </c>
      <c r="I56" s="61" t="s">
        <v>29</v>
      </c>
    </row>
    <row r="57" spans="1:9" ht="46.5" x14ac:dyDescent="0.35">
      <c r="A57" s="1">
        <v>1</v>
      </c>
      <c r="B57" s="1" t="s">
        <v>104</v>
      </c>
      <c r="C57" s="1" t="s">
        <v>105</v>
      </c>
      <c r="D57" s="2">
        <v>369</v>
      </c>
      <c r="E57" s="1" t="s">
        <v>32</v>
      </c>
      <c r="F57" s="62"/>
      <c r="G57" s="62"/>
      <c r="H57" s="62">
        <f t="shared" ref="H57:H62" si="0">D57*F57</f>
        <v>0</v>
      </c>
      <c r="I57" s="62">
        <f t="shared" ref="I57:I62" si="1">D57*G57</f>
        <v>0</v>
      </c>
    </row>
    <row r="58" spans="1:9" ht="46.5" x14ac:dyDescent="0.35">
      <c r="A58" s="1">
        <v>2</v>
      </c>
      <c r="B58" s="1" t="s">
        <v>106</v>
      </c>
      <c r="C58" s="1" t="s">
        <v>107</v>
      </c>
      <c r="D58" s="2">
        <v>19</v>
      </c>
      <c r="E58" s="1" t="s">
        <v>32</v>
      </c>
      <c r="F58" s="62"/>
      <c r="G58" s="62"/>
      <c r="H58" s="62">
        <f t="shared" si="0"/>
        <v>0</v>
      </c>
      <c r="I58" s="62">
        <f t="shared" si="1"/>
        <v>0</v>
      </c>
    </row>
    <row r="59" spans="1:9" ht="93" x14ac:dyDescent="0.35">
      <c r="A59" s="1">
        <v>3</v>
      </c>
      <c r="B59" s="1" t="s">
        <v>110</v>
      </c>
      <c r="C59" s="1" t="s">
        <v>481</v>
      </c>
      <c r="D59" s="2">
        <v>19</v>
      </c>
      <c r="E59" s="1" t="s">
        <v>32</v>
      </c>
      <c r="F59" s="62"/>
      <c r="G59" s="62"/>
      <c r="H59" s="62">
        <f t="shared" si="0"/>
        <v>0</v>
      </c>
      <c r="I59" s="62">
        <f t="shared" si="1"/>
        <v>0</v>
      </c>
    </row>
    <row r="60" spans="1:9" ht="139.5" x14ac:dyDescent="0.35">
      <c r="A60" s="1">
        <v>4</v>
      </c>
      <c r="B60" s="1" t="s">
        <v>113</v>
      </c>
      <c r="C60" s="1" t="s">
        <v>480</v>
      </c>
      <c r="D60" s="2">
        <v>315.5</v>
      </c>
      <c r="E60" s="1" t="s">
        <v>32</v>
      </c>
      <c r="F60" s="62"/>
      <c r="G60" s="62"/>
      <c r="H60" s="62">
        <f t="shared" si="0"/>
        <v>0</v>
      </c>
      <c r="I60" s="62">
        <f t="shared" si="1"/>
        <v>0</v>
      </c>
    </row>
    <row r="61" spans="1:9" ht="77.5" x14ac:dyDescent="0.35">
      <c r="A61" s="1">
        <v>5</v>
      </c>
      <c r="B61" s="1" t="s">
        <v>116</v>
      </c>
      <c r="C61" s="1" t="s">
        <v>117</v>
      </c>
      <c r="D61" s="2">
        <v>3</v>
      </c>
      <c r="E61" s="1" t="s">
        <v>32</v>
      </c>
      <c r="F61" s="62"/>
      <c r="G61" s="62"/>
      <c r="H61" s="62">
        <f t="shared" si="0"/>
        <v>0</v>
      </c>
      <c r="I61" s="62">
        <f t="shared" si="1"/>
        <v>0</v>
      </c>
    </row>
    <row r="62" spans="1:9" ht="108.5" x14ac:dyDescent="0.35">
      <c r="A62" s="1">
        <v>6</v>
      </c>
      <c r="B62" s="1" t="s">
        <v>118</v>
      </c>
      <c r="C62" s="1" t="s">
        <v>479</v>
      </c>
      <c r="D62" s="2">
        <v>53.5</v>
      </c>
      <c r="E62" s="1" t="s">
        <v>32</v>
      </c>
      <c r="F62" s="62"/>
      <c r="G62" s="62"/>
      <c r="H62" s="62">
        <f t="shared" si="0"/>
        <v>0</v>
      </c>
      <c r="I62" s="62">
        <f t="shared" si="1"/>
        <v>0</v>
      </c>
    </row>
    <row r="63" spans="1:9" x14ac:dyDescent="0.35">
      <c r="A63" s="4"/>
      <c r="B63" s="4"/>
      <c r="C63" s="1"/>
    </row>
    <row r="64" spans="1:9" x14ac:dyDescent="0.35">
      <c r="A64" s="4"/>
      <c r="B64" s="4"/>
      <c r="C64" s="14" t="s">
        <v>38</v>
      </c>
      <c r="D64" s="4"/>
      <c r="E64" s="4"/>
      <c r="F64" s="63"/>
      <c r="G64" s="63"/>
      <c r="H64" s="61">
        <f>SUM(H57:H63)</f>
        <v>0</v>
      </c>
      <c r="I64" s="61">
        <f>SUM(I57:I63)</f>
        <v>0</v>
      </c>
    </row>
    <row r="66" spans="1:9" x14ac:dyDescent="0.35">
      <c r="A66" s="4"/>
      <c r="B66" s="4"/>
      <c r="C66" s="14" t="s">
        <v>13</v>
      </c>
    </row>
    <row r="67" spans="1:9" ht="30" x14ac:dyDescent="0.35">
      <c r="A67" s="14" t="s">
        <v>21</v>
      </c>
      <c r="B67" s="14" t="s">
        <v>22</v>
      </c>
      <c r="C67" s="14" t="s">
        <v>23</v>
      </c>
      <c r="D67" s="15" t="s">
        <v>24</v>
      </c>
      <c r="E67" s="14" t="s">
        <v>25</v>
      </c>
      <c r="F67" s="61" t="s">
        <v>26</v>
      </c>
      <c r="G67" s="61" t="s">
        <v>27</v>
      </c>
      <c r="H67" s="61" t="s">
        <v>28</v>
      </c>
      <c r="I67" s="61" t="s">
        <v>29</v>
      </c>
    </row>
    <row r="68" spans="1:9" ht="31" x14ac:dyDescent="0.35">
      <c r="A68" s="1">
        <v>1</v>
      </c>
      <c r="B68" s="1" t="s">
        <v>130</v>
      </c>
      <c r="C68" s="1" t="s">
        <v>131</v>
      </c>
      <c r="D68" s="2">
        <v>41</v>
      </c>
      <c r="E68" s="1" t="s">
        <v>91</v>
      </c>
      <c r="F68" s="62"/>
      <c r="G68" s="62"/>
      <c r="H68" s="62">
        <f t="shared" ref="H68:H79" si="2">D68*F68</f>
        <v>0</v>
      </c>
      <c r="I68" s="62">
        <f t="shared" ref="I68:I79" si="3">D68*G68</f>
        <v>0</v>
      </c>
    </row>
    <row r="69" spans="1:9" ht="31" x14ac:dyDescent="0.35">
      <c r="A69" s="1">
        <v>2</v>
      </c>
      <c r="B69" s="1" t="s">
        <v>132</v>
      </c>
      <c r="C69" s="1" t="s">
        <v>133</v>
      </c>
      <c r="D69" s="2">
        <v>30</v>
      </c>
      <c r="E69" s="1" t="s">
        <v>91</v>
      </c>
      <c r="F69" s="62"/>
      <c r="G69" s="62"/>
      <c r="H69" s="62">
        <f t="shared" si="2"/>
        <v>0</v>
      </c>
      <c r="I69" s="62">
        <f t="shared" si="3"/>
        <v>0</v>
      </c>
    </row>
    <row r="70" spans="1:9" ht="139.5" x14ac:dyDescent="0.35">
      <c r="A70" s="1">
        <v>3</v>
      </c>
      <c r="B70" s="1" t="s">
        <v>134</v>
      </c>
      <c r="C70" s="1" t="s">
        <v>478</v>
      </c>
      <c r="D70" s="2">
        <v>5.5</v>
      </c>
      <c r="E70" s="1" t="s">
        <v>32</v>
      </c>
      <c r="F70" s="62"/>
      <c r="G70" s="62"/>
      <c r="H70" s="62">
        <f t="shared" si="2"/>
        <v>0</v>
      </c>
      <c r="I70" s="62">
        <f t="shared" si="3"/>
        <v>0</v>
      </c>
    </row>
    <row r="71" spans="1:9" ht="77.5" x14ac:dyDescent="0.35">
      <c r="A71" s="1">
        <v>4</v>
      </c>
      <c r="B71" s="1" t="s">
        <v>137</v>
      </c>
      <c r="C71" s="1" t="s">
        <v>138</v>
      </c>
      <c r="D71" s="2">
        <v>5.5</v>
      </c>
      <c r="E71" s="1" t="s">
        <v>32</v>
      </c>
      <c r="F71" s="62"/>
      <c r="G71" s="62"/>
      <c r="H71" s="62">
        <f t="shared" si="2"/>
        <v>0</v>
      </c>
      <c r="I71" s="62">
        <f t="shared" si="3"/>
        <v>0</v>
      </c>
    </row>
    <row r="72" spans="1:9" ht="108.5" x14ac:dyDescent="0.35">
      <c r="A72" s="1">
        <v>5</v>
      </c>
      <c r="B72" s="1" t="s">
        <v>139</v>
      </c>
      <c r="C72" s="1" t="s">
        <v>477</v>
      </c>
      <c r="D72" s="11">
        <v>7</v>
      </c>
      <c r="E72" s="1" t="s">
        <v>91</v>
      </c>
      <c r="F72" s="62"/>
      <c r="G72" s="62"/>
      <c r="H72" s="62">
        <f t="shared" si="2"/>
        <v>0</v>
      </c>
      <c r="I72" s="62">
        <f t="shared" si="3"/>
        <v>0</v>
      </c>
    </row>
    <row r="73" spans="1:9" ht="139.5" x14ac:dyDescent="0.35">
      <c r="A73" s="1">
        <v>6</v>
      </c>
      <c r="B73" s="1" t="s">
        <v>263</v>
      </c>
      <c r="C73" s="1" t="s">
        <v>476</v>
      </c>
      <c r="D73" s="11">
        <v>35</v>
      </c>
      <c r="E73" s="1" t="s">
        <v>91</v>
      </c>
      <c r="F73" s="62"/>
      <c r="G73" s="62"/>
      <c r="H73" s="62">
        <f t="shared" si="2"/>
        <v>0</v>
      </c>
      <c r="I73" s="62">
        <f t="shared" si="3"/>
        <v>0</v>
      </c>
    </row>
    <row r="74" spans="1:9" ht="124" x14ac:dyDescent="0.35">
      <c r="A74" s="1">
        <v>7</v>
      </c>
      <c r="B74" s="1" t="s">
        <v>142</v>
      </c>
      <c r="C74" s="1" t="s">
        <v>475</v>
      </c>
      <c r="D74" s="2">
        <v>3.7</v>
      </c>
      <c r="E74" s="1" t="s">
        <v>91</v>
      </c>
      <c r="F74" s="62"/>
      <c r="G74" s="62"/>
      <c r="H74" s="62">
        <f t="shared" si="2"/>
        <v>0</v>
      </c>
      <c r="I74" s="62">
        <f t="shared" si="3"/>
        <v>0</v>
      </c>
    </row>
    <row r="75" spans="1:9" ht="139.5" x14ac:dyDescent="0.35">
      <c r="A75" s="1">
        <v>8</v>
      </c>
      <c r="B75" s="1" t="s">
        <v>262</v>
      </c>
      <c r="C75" s="1" t="s">
        <v>474</v>
      </c>
      <c r="D75" s="2">
        <v>31</v>
      </c>
      <c r="E75" s="1" t="s">
        <v>91</v>
      </c>
      <c r="F75" s="62"/>
      <c r="G75" s="62"/>
      <c r="H75" s="62">
        <f t="shared" si="2"/>
        <v>0</v>
      </c>
      <c r="I75" s="62">
        <f t="shared" si="3"/>
        <v>0</v>
      </c>
    </row>
    <row r="76" spans="1:9" ht="124" x14ac:dyDescent="0.35">
      <c r="A76" s="1">
        <v>9</v>
      </c>
      <c r="B76" s="1" t="s">
        <v>145</v>
      </c>
      <c r="C76" s="1" t="s">
        <v>473</v>
      </c>
      <c r="D76" s="11">
        <v>42</v>
      </c>
      <c r="E76" s="1" t="s">
        <v>91</v>
      </c>
      <c r="F76" s="62"/>
      <c r="G76" s="62"/>
      <c r="H76" s="62">
        <f t="shared" si="2"/>
        <v>0</v>
      </c>
      <c r="I76" s="62">
        <f t="shared" si="3"/>
        <v>0</v>
      </c>
    </row>
    <row r="77" spans="1:9" ht="108.5" x14ac:dyDescent="0.35">
      <c r="A77" s="1">
        <v>10</v>
      </c>
      <c r="B77" s="1" t="s">
        <v>148</v>
      </c>
      <c r="C77" s="1" t="s">
        <v>472</v>
      </c>
      <c r="D77" s="2">
        <v>30</v>
      </c>
      <c r="E77" s="1" t="s">
        <v>91</v>
      </c>
      <c r="F77" s="62"/>
      <c r="G77" s="62"/>
      <c r="H77" s="62">
        <f t="shared" si="2"/>
        <v>0</v>
      </c>
      <c r="I77" s="62">
        <f t="shared" si="3"/>
        <v>0</v>
      </c>
    </row>
    <row r="78" spans="1:9" ht="124" x14ac:dyDescent="0.35">
      <c r="A78" s="1">
        <v>11</v>
      </c>
      <c r="B78" s="1" t="s">
        <v>151</v>
      </c>
      <c r="C78" s="1" t="s">
        <v>471</v>
      </c>
      <c r="D78" s="2">
        <v>15</v>
      </c>
      <c r="E78" s="1" t="s">
        <v>91</v>
      </c>
      <c r="F78" s="62"/>
      <c r="G78" s="62"/>
      <c r="H78" s="62">
        <f t="shared" si="2"/>
        <v>0</v>
      </c>
      <c r="I78" s="62">
        <f t="shared" si="3"/>
        <v>0</v>
      </c>
    </row>
    <row r="79" spans="1:9" ht="108.5" x14ac:dyDescent="0.35">
      <c r="A79" s="1">
        <v>12</v>
      </c>
      <c r="B79" s="1" t="s">
        <v>154</v>
      </c>
      <c r="C79" s="1" t="s">
        <v>470</v>
      </c>
      <c r="D79" s="2">
        <v>27</v>
      </c>
      <c r="E79" s="1" t="s">
        <v>91</v>
      </c>
      <c r="F79" s="62"/>
      <c r="G79" s="62"/>
      <c r="H79" s="62">
        <f t="shared" si="2"/>
        <v>0</v>
      </c>
      <c r="I79" s="62">
        <f t="shared" si="3"/>
        <v>0</v>
      </c>
    </row>
    <row r="80" spans="1:9" x14ac:dyDescent="0.35">
      <c r="A80" s="4"/>
      <c r="B80" s="4"/>
      <c r="C80" s="14" t="s">
        <v>38</v>
      </c>
      <c r="D80" s="4"/>
      <c r="E80" s="4"/>
      <c r="F80" s="63"/>
      <c r="G80" s="63"/>
      <c r="H80" s="61">
        <f>SUM(H68:H79)</f>
        <v>0</v>
      </c>
      <c r="I80" s="61">
        <f>SUM(I68:I79)</f>
        <v>0</v>
      </c>
    </row>
    <row r="82" spans="1:9" ht="30" x14ac:dyDescent="0.35">
      <c r="A82" s="4"/>
      <c r="B82" s="4"/>
      <c r="C82" s="14" t="s">
        <v>14</v>
      </c>
    </row>
    <row r="83" spans="1:9" ht="30" x14ac:dyDescent="0.35">
      <c r="A83" s="14" t="s">
        <v>21</v>
      </c>
      <c r="B83" s="14" t="s">
        <v>22</v>
      </c>
      <c r="C83" s="14" t="s">
        <v>23</v>
      </c>
      <c r="D83" s="15" t="s">
        <v>24</v>
      </c>
      <c r="E83" s="14" t="s">
        <v>25</v>
      </c>
      <c r="F83" s="61" t="s">
        <v>26</v>
      </c>
      <c r="G83" s="61" t="s">
        <v>27</v>
      </c>
      <c r="H83" s="61" t="s">
        <v>28</v>
      </c>
      <c r="I83" s="61" t="s">
        <v>29</v>
      </c>
    </row>
    <row r="84" spans="1:9" ht="49.5" x14ac:dyDescent="0.35">
      <c r="A84" s="1">
        <v>1</v>
      </c>
      <c r="B84" s="1" t="s">
        <v>156</v>
      </c>
      <c r="C84" s="1" t="s">
        <v>254</v>
      </c>
      <c r="D84" s="2">
        <v>3.1</v>
      </c>
      <c r="E84" s="1" t="s">
        <v>255</v>
      </c>
      <c r="F84" s="62"/>
      <c r="G84" s="62"/>
      <c r="H84" s="62">
        <f t="shared" ref="H84:H95" si="4">D84*F84</f>
        <v>0</v>
      </c>
      <c r="I84" s="62">
        <f t="shared" ref="I84:I95" si="5">D84*G84</f>
        <v>0</v>
      </c>
    </row>
    <row r="85" spans="1:9" ht="49.5" x14ac:dyDescent="0.35">
      <c r="A85" s="1">
        <v>2</v>
      </c>
      <c r="B85" s="1" t="s">
        <v>157</v>
      </c>
      <c r="C85" s="1" t="s">
        <v>256</v>
      </c>
      <c r="D85" s="2">
        <v>20.3</v>
      </c>
      <c r="E85" s="1" t="s">
        <v>255</v>
      </c>
      <c r="F85" s="62"/>
      <c r="G85" s="62"/>
      <c r="H85" s="62">
        <f t="shared" si="4"/>
        <v>0</v>
      </c>
      <c r="I85" s="62">
        <f t="shared" si="5"/>
        <v>0</v>
      </c>
    </row>
    <row r="86" spans="1:9" ht="49.5" x14ac:dyDescent="0.35">
      <c r="A86" s="1">
        <v>3</v>
      </c>
      <c r="B86" s="1" t="s">
        <v>158</v>
      </c>
      <c r="C86" s="1" t="s">
        <v>257</v>
      </c>
      <c r="D86" s="2">
        <v>4.0999999999999996</v>
      </c>
      <c r="E86" s="1" t="s">
        <v>255</v>
      </c>
      <c r="F86" s="62"/>
      <c r="G86" s="62"/>
      <c r="H86" s="62">
        <f t="shared" si="4"/>
        <v>0</v>
      </c>
      <c r="I86" s="62">
        <f t="shared" si="5"/>
        <v>0</v>
      </c>
    </row>
    <row r="87" spans="1:9" ht="77.5" x14ac:dyDescent="0.35">
      <c r="A87" s="1">
        <v>4</v>
      </c>
      <c r="B87" s="1" t="s">
        <v>161</v>
      </c>
      <c r="C87" s="1" t="s">
        <v>162</v>
      </c>
      <c r="D87" s="2">
        <v>1</v>
      </c>
      <c r="E87" s="1" t="s">
        <v>53</v>
      </c>
      <c r="F87" s="62"/>
      <c r="G87" s="62"/>
      <c r="H87" s="62">
        <f t="shared" si="4"/>
        <v>0</v>
      </c>
      <c r="I87" s="62">
        <f t="shared" si="5"/>
        <v>0</v>
      </c>
    </row>
    <row r="88" spans="1:9" ht="77.5" x14ac:dyDescent="0.35">
      <c r="A88" s="1">
        <v>5</v>
      </c>
      <c r="B88" s="1" t="s">
        <v>163</v>
      </c>
      <c r="C88" s="1" t="s">
        <v>164</v>
      </c>
      <c r="D88" s="2">
        <v>1</v>
      </c>
      <c r="E88" s="1" t="s">
        <v>53</v>
      </c>
      <c r="F88" s="62"/>
      <c r="G88" s="62"/>
      <c r="H88" s="62">
        <f t="shared" si="4"/>
        <v>0</v>
      </c>
      <c r="I88" s="62">
        <f t="shared" si="5"/>
        <v>0</v>
      </c>
    </row>
    <row r="89" spans="1:9" ht="77.5" x14ac:dyDescent="0.35">
      <c r="A89" s="1">
        <v>6</v>
      </c>
      <c r="B89" s="1" t="s">
        <v>165</v>
      </c>
      <c r="C89" s="1" t="s">
        <v>166</v>
      </c>
      <c r="D89" s="2">
        <v>1</v>
      </c>
      <c r="E89" s="1" t="s">
        <v>53</v>
      </c>
      <c r="F89" s="62"/>
      <c r="G89" s="62"/>
      <c r="H89" s="62">
        <f t="shared" si="4"/>
        <v>0</v>
      </c>
      <c r="I89" s="62">
        <f t="shared" si="5"/>
        <v>0</v>
      </c>
    </row>
    <row r="90" spans="1:9" ht="77.5" x14ac:dyDescent="0.35">
      <c r="A90" s="1">
        <v>7</v>
      </c>
      <c r="B90" s="1" t="s">
        <v>167</v>
      </c>
      <c r="C90" s="1" t="s">
        <v>168</v>
      </c>
      <c r="D90" s="2">
        <v>1</v>
      </c>
      <c r="E90" s="1" t="s">
        <v>53</v>
      </c>
      <c r="F90" s="62"/>
      <c r="G90" s="62"/>
      <c r="H90" s="62">
        <f t="shared" si="4"/>
        <v>0</v>
      </c>
      <c r="I90" s="62">
        <f t="shared" si="5"/>
        <v>0</v>
      </c>
    </row>
    <row r="91" spans="1:9" ht="77.5" x14ac:dyDescent="0.35">
      <c r="A91" s="1">
        <v>8</v>
      </c>
      <c r="B91" s="1" t="s">
        <v>169</v>
      </c>
      <c r="C91" s="1" t="s">
        <v>170</v>
      </c>
      <c r="D91" s="2">
        <v>2</v>
      </c>
      <c r="E91" s="1" t="s">
        <v>53</v>
      </c>
      <c r="F91" s="62"/>
      <c r="G91" s="62"/>
      <c r="H91" s="62">
        <f t="shared" si="4"/>
        <v>0</v>
      </c>
      <c r="I91" s="62">
        <f t="shared" si="5"/>
        <v>0</v>
      </c>
    </row>
    <row r="92" spans="1:9" ht="93" x14ac:dyDescent="0.35">
      <c r="A92" s="1">
        <v>9</v>
      </c>
      <c r="B92" s="1" t="s">
        <v>171</v>
      </c>
      <c r="C92" s="1" t="s">
        <v>172</v>
      </c>
      <c r="D92" s="2">
        <v>2</v>
      </c>
      <c r="E92" s="1" t="s">
        <v>53</v>
      </c>
      <c r="F92" s="62"/>
      <c r="G92" s="62"/>
      <c r="H92" s="62">
        <f t="shared" si="4"/>
        <v>0</v>
      </c>
      <c r="I92" s="62">
        <f t="shared" si="5"/>
        <v>0</v>
      </c>
    </row>
    <row r="93" spans="1:9" ht="93" x14ac:dyDescent="0.35">
      <c r="A93" s="1">
        <v>10</v>
      </c>
      <c r="B93" s="1" t="s">
        <v>173</v>
      </c>
      <c r="C93" s="1" t="s">
        <v>174</v>
      </c>
      <c r="D93" s="2">
        <v>3</v>
      </c>
      <c r="E93" s="1" t="s">
        <v>53</v>
      </c>
      <c r="F93" s="62"/>
      <c r="G93" s="62"/>
      <c r="H93" s="62">
        <f t="shared" si="4"/>
        <v>0</v>
      </c>
      <c r="I93" s="62">
        <f t="shared" si="5"/>
        <v>0</v>
      </c>
    </row>
    <row r="94" spans="1:9" ht="93.75" customHeight="1" x14ac:dyDescent="0.35">
      <c r="A94" s="1">
        <v>11</v>
      </c>
      <c r="B94" s="1" t="s">
        <v>175</v>
      </c>
      <c r="C94" s="1" t="s">
        <v>176</v>
      </c>
      <c r="D94" s="2">
        <v>4</v>
      </c>
      <c r="E94" s="1" t="s">
        <v>53</v>
      </c>
      <c r="F94" s="62"/>
      <c r="G94" s="62"/>
      <c r="H94" s="62">
        <f t="shared" si="4"/>
        <v>0</v>
      </c>
      <c r="I94" s="62">
        <f t="shared" si="5"/>
        <v>0</v>
      </c>
    </row>
    <row r="95" spans="1:9" ht="97.5" customHeight="1" x14ac:dyDescent="0.35">
      <c r="A95" s="1">
        <v>12</v>
      </c>
      <c r="B95" s="1" t="s">
        <v>177</v>
      </c>
      <c r="C95" s="1" t="s">
        <v>178</v>
      </c>
      <c r="D95" s="2">
        <v>1</v>
      </c>
      <c r="E95" s="1" t="s">
        <v>53</v>
      </c>
      <c r="F95" s="62"/>
      <c r="G95" s="62"/>
      <c r="H95" s="62">
        <f t="shared" si="4"/>
        <v>0</v>
      </c>
      <c r="I95" s="62">
        <f t="shared" si="5"/>
        <v>0</v>
      </c>
    </row>
    <row r="96" spans="1:9" x14ac:dyDescent="0.35">
      <c r="A96" s="4"/>
      <c r="B96" s="4"/>
      <c r="C96" s="14" t="s">
        <v>38</v>
      </c>
      <c r="D96" s="4"/>
      <c r="E96" s="4"/>
      <c r="F96" s="63"/>
      <c r="G96" s="63"/>
      <c r="H96" s="61">
        <f>SUM(H84:H95)</f>
        <v>0</v>
      </c>
      <c r="I96" s="61">
        <f>SUM(I84:I95)</f>
        <v>0</v>
      </c>
    </row>
    <row r="98" spans="1:9" ht="30" x14ac:dyDescent="0.35">
      <c r="A98" s="4"/>
      <c r="B98" s="4"/>
      <c r="C98" s="14" t="s">
        <v>15</v>
      </c>
    </row>
    <row r="99" spans="1:9" ht="30" x14ac:dyDescent="0.35">
      <c r="A99" s="14" t="s">
        <v>21</v>
      </c>
      <c r="B99" s="14" t="s">
        <v>22</v>
      </c>
      <c r="C99" s="14" t="s">
        <v>23</v>
      </c>
      <c r="D99" s="15" t="s">
        <v>24</v>
      </c>
      <c r="E99" s="14" t="s">
        <v>25</v>
      </c>
      <c r="F99" s="61" t="s">
        <v>26</v>
      </c>
      <c r="G99" s="61" t="s">
        <v>27</v>
      </c>
      <c r="H99" s="61" t="s">
        <v>28</v>
      </c>
      <c r="I99" s="61" t="s">
        <v>29</v>
      </c>
    </row>
    <row r="100" spans="1:9" ht="34" x14ac:dyDescent="0.35">
      <c r="A100" s="1">
        <v>1</v>
      </c>
      <c r="B100" s="1" t="s">
        <v>183</v>
      </c>
      <c r="C100" s="1" t="s">
        <v>258</v>
      </c>
      <c r="D100" s="2">
        <v>6.8</v>
      </c>
      <c r="E100" s="1" t="s">
        <v>32</v>
      </c>
      <c r="F100" s="62"/>
      <c r="G100" s="62"/>
      <c r="H100" s="62">
        <f>D100*F100</f>
        <v>0</v>
      </c>
      <c r="I100" s="62">
        <f>D100*G100</f>
        <v>0</v>
      </c>
    </row>
    <row r="101" spans="1:9" ht="62" x14ac:dyDescent="0.35">
      <c r="A101" s="1">
        <v>2</v>
      </c>
      <c r="B101" s="1" t="s">
        <v>200</v>
      </c>
      <c r="C101" s="1" t="s">
        <v>201</v>
      </c>
      <c r="D101" s="2">
        <v>4</v>
      </c>
      <c r="E101" s="1" t="s">
        <v>53</v>
      </c>
      <c r="F101" s="62"/>
      <c r="G101" s="62"/>
      <c r="H101" s="62">
        <f>D101*F101</f>
        <v>0</v>
      </c>
      <c r="I101" s="62">
        <f>D101*G101</f>
        <v>0</v>
      </c>
    </row>
    <row r="102" spans="1:9" x14ac:dyDescent="0.35">
      <c r="A102" s="4"/>
      <c r="B102" s="4"/>
      <c r="C102" s="14" t="s">
        <v>38</v>
      </c>
      <c r="D102" s="4"/>
      <c r="E102" s="4"/>
      <c r="F102" s="63"/>
      <c r="G102" s="63"/>
      <c r="H102" s="61">
        <f>SUM(H100:H101)</f>
        <v>0</v>
      </c>
      <c r="I102" s="61">
        <f>SUM(I100:I101)</f>
        <v>0</v>
      </c>
    </row>
    <row r="104" spans="1:9" x14ac:dyDescent="0.35">
      <c r="A104" s="4"/>
      <c r="B104" s="4"/>
      <c r="C104" s="14" t="s">
        <v>16</v>
      </c>
    </row>
    <row r="105" spans="1:9" ht="30" x14ac:dyDescent="0.35">
      <c r="A105" s="14" t="s">
        <v>21</v>
      </c>
      <c r="B105" s="14" t="s">
        <v>22</v>
      </c>
      <c r="C105" s="14" t="s">
        <v>23</v>
      </c>
      <c r="D105" s="15" t="s">
        <v>24</v>
      </c>
      <c r="E105" s="14" t="s">
        <v>25</v>
      </c>
      <c r="F105" s="61" t="s">
        <v>26</v>
      </c>
      <c r="G105" s="61" t="s">
        <v>27</v>
      </c>
      <c r="H105" s="61" t="s">
        <v>28</v>
      </c>
      <c r="I105" s="61" t="s">
        <v>29</v>
      </c>
    </row>
    <row r="106" spans="1:9" ht="31" x14ac:dyDescent="0.35">
      <c r="A106" s="1">
        <v>1</v>
      </c>
      <c r="B106" s="1" t="s">
        <v>209</v>
      </c>
      <c r="C106" s="1" t="s">
        <v>210</v>
      </c>
      <c r="D106" s="2">
        <v>15</v>
      </c>
      <c r="E106" s="1" t="s">
        <v>32</v>
      </c>
      <c r="F106" s="62"/>
      <c r="G106" s="62"/>
      <c r="H106" s="62">
        <f t="shared" ref="H106:H111" si="6">D106*F106</f>
        <v>0</v>
      </c>
      <c r="I106" s="62">
        <f t="shared" ref="I106:I111" si="7">D106*G106</f>
        <v>0</v>
      </c>
    </row>
    <row r="107" spans="1:9" ht="77.5" x14ac:dyDescent="0.35">
      <c r="A107" s="1">
        <v>2</v>
      </c>
      <c r="B107" s="1" t="s">
        <v>211</v>
      </c>
      <c r="C107" s="1" t="s">
        <v>212</v>
      </c>
      <c r="D107" s="2">
        <v>37</v>
      </c>
      <c r="E107" s="1" t="s">
        <v>32</v>
      </c>
      <c r="F107" s="62"/>
      <c r="G107" s="62"/>
      <c r="H107" s="62">
        <f t="shared" si="6"/>
        <v>0</v>
      </c>
      <c r="I107" s="62">
        <f t="shared" si="7"/>
        <v>0</v>
      </c>
    </row>
    <row r="108" spans="1:9" ht="77.5" x14ac:dyDescent="0.35">
      <c r="A108" s="1">
        <v>3</v>
      </c>
      <c r="B108" s="1" t="s">
        <v>214</v>
      </c>
      <c r="C108" s="1" t="s">
        <v>215</v>
      </c>
      <c r="D108" s="2">
        <v>15</v>
      </c>
      <c r="E108" s="1" t="s">
        <v>32</v>
      </c>
      <c r="F108" s="62"/>
      <c r="G108" s="62"/>
      <c r="H108" s="62">
        <f t="shared" si="6"/>
        <v>0</v>
      </c>
      <c r="I108" s="62">
        <f t="shared" si="7"/>
        <v>0</v>
      </c>
    </row>
    <row r="109" spans="1:9" ht="77.5" x14ac:dyDescent="0.35">
      <c r="A109" s="1">
        <v>4</v>
      </c>
      <c r="B109" s="1" t="s">
        <v>216</v>
      </c>
      <c r="C109" s="1" t="s">
        <v>217</v>
      </c>
      <c r="D109" s="2">
        <v>15</v>
      </c>
      <c r="E109" s="1" t="s">
        <v>32</v>
      </c>
      <c r="F109" s="62"/>
      <c r="G109" s="62"/>
      <c r="H109" s="62">
        <f t="shared" si="6"/>
        <v>0</v>
      </c>
      <c r="I109" s="62">
        <f t="shared" si="7"/>
        <v>0</v>
      </c>
    </row>
    <row r="110" spans="1:9" ht="93" x14ac:dyDescent="0.35">
      <c r="A110" s="1">
        <v>5</v>
      </c>
      <c r="B110" s="1" t="s">
        <v>218</v>
      </c>
      <c r="C110" s="1" t="s">
        <v>219</v>
      </c>
      <c r="D110" s="2">
        <v>15</v>
      </c>
      <c r="E110" s="1" t="s">
        <v>32</v>
      </c>
      <c r="F110" s="62"/>
      <c r="G110" s="62"/>
      <c r="H110" s="62">
        <f t="shared" si="6"/>
        <v>0</v>
      </c>
      <c r="I110" s="62">
        <f t="shared" si="7"/>
        <v>0</v>
      </c>
    </row>
    <row r="111" spans="1:9" ht="62" x14ac:dyDescent="0.35">
      <c r="A111" s="1">
        <v>6</v>
      </c>
      <c r="B111" s="1" t="s">
        <v>220</v>
      </c>
      <c r="C111" s="1" t="s">
        <v>221</v>
      </c>
      <c r="D111" s="2">
        <v>37</v>
      </c>
      <c r="E111" s="1" t="s">
        <v>32</v>
      </c>
      <c r="F111" s="62"/>
      <c r="G111" s="62"/>
      <c r="H111" s="62">
        <f t="shared" si="6"/>
        <v>0</v>
      </c>
      <c r="I111" s="62">
        <f t="shared" si="7"/>
        <v>0</v>
      </c>
    </row>
    <row r="112" spans="1:9" x14ac:dyDescent="0.35">
      <c r="A112" s="4"/>
      <c r="B112" s="4"/>
      <c r="C112" s="14" t="s">
        <v>38</v>
      </c>
      <c r="D112" s="4"/>
      <c r="E112" s="4"/>
      <c r="F112" s="63"/>
      <c r="G112" s="63"/>
      <c r="H112" s="61">
        <f>SUM(H106:H111)</f>
        <v>0</v>
      </c>
      <c r="I112" s="61">
        <f>SUM(I106:I111)</f>
        <v>0</v>
      </c>
    </row>
    <row r="114" spans="1:9" x14ac:dyDescent="0.35">
      <c r="A114" s="4"/>
      <c r="B114" s="4"/>
      <c r="C114" s="14" t="s">
        <v>17</v>
      </c>
    </row>
    <row r="115" spans="1:9" ht="30" x14ac:dyDescent="0.35">
      <c r="A115" s="14" t="s">
        <v>21</v>
      </c>
      <c r="B115" s="14" t="s">
        <v>22</v>
      </c>
      <c r="C115" s="14" t="s">
        <v>23</v>
      </c>
      <c r="D115" s="15" t="s">
        <v>24</v>
      </c>
      <c r="E115" s="14" t="s">
        <v>25</v>
      </c>
      <c r="F115" s="61" t="s">
        <v>26</v>
      </c>
      <c r="G115" s="61" t="s">
        <v>27</v>
      </c>
      <c r="H115" s="61" t="s">
        <v>28</v>
      </c>
      <c r="I115" s="61" t="s">
        <v>29</v>
      </c>
    </row>
    <row r="116" spans="1:9" ht="170.5" x14ac:dyDescent="0.35">
      <c r="A116" s="1">
        <v>1</v>
      </c>
      <c r="B116" s="1" t="s">
        <v>227</v>
      </c>
      <c r="C116" s="1" t="s">
        <v>467</v>
      </c>
      <c r="D116" s="2">
        <v>25</v>
      </c>
      <c r="E116" s="1" t="s">
        <v>32</v>
      </c>
      <c r="F116" s="62"/>
      <c r="G116" s="62"/>
      <c r="H116" s="62">
        <f>D116*F116</f>
        <v>0</v>
      </c>
      <c r="I116" s="62">
        <f>D116*G116</f>
        <v>0</v>
      </c>
    </row>
    <row r="117" spans="1:9" ht="170.5" x14ac:dyDescent="0.35">
      <c r="A117" s="1">
        <v>2</v>
      </c>
      <c r="B117" s="1" t="s">
        <v>228</v>
      </c>
      <c r="C117" s="1" t="s">
        <v>468</v>
      </c>
      <c r="D117" s="2">
        <v>350</v>
      </c>
      <c r="E117" s="1" t="s">
        <v>32</v>
      </c>
      <c r="F117" s="62"/>
      <c r="G117" s="62"/>
      <c r="H117" s="62">
        <f>D117*F117</f>
        <v>0</v>
      </c>
      <c r="I117" s="62">
        <f>D117*G117</f>
        <v>0</v>
      </c>
    </row>
    <row r="118" spans="1:9" ht="170.5" x14ac:dyDescent="0.35">
      <c r="A118" s="1">
        <v>3</v>
      </c>
      <c r="B118" s="1" t="s">
        <v>229</v>
      </c>
      <c r="C118" s="1" t="s">
        <v>469</v>
      </c>
      <c r="D118" s="2">
        <v>20</v>
      </c>
      <c r="E118" s="1" t="s">
        <v>32</v>
      </c>
      <c r="F118" s="62"/>
      <c r="G118" s="62"/>
      <c r="H118" s="62">
        <f>D118*F118</f>
        <v>0</v>
      </c>
      <c r="I118" s="62">
        <f>D118*G118</f>
        <v>0</v>
      </c>
    </row>
    <row r="119" spans="1:9" x14ac:dyDescent="0.35">
      <c r="A119" s="4"/>
      <c r="B119" s="4"/>
      <c r="C119" s="14" t="s">
        <v>38</v>
      </c>
      <c r="D119" s="4"/>
      <c r="E119" s="4"/>
      <c r="F119" s="63"/>
      <c r="G119" s="63"/>
      <c r="H119" s="61">
        <f>SUM(H116:H118)</f>
        <v>0</v>
      </c>
      <c r="I119" s="61">
        <f>SUM(I116:I118)</f>
        <v>0</v>
      </c>
    </row>
  </sheetData>
  <mergeCells count="3">
    <mergeCell ref="D14:E14"/>
    <mergeCell ref="D15:E15"/>
    <mergeCell ref="D16:E16"/>
  </mergeCells>
  <printOptions horizontalCentered="1"/>
  <pageMargins left="0.74803149606299213" right="0.74803149606299213" top="0.98425196850393704" bottom="0.98425196850393704" header="0.51181102362204722" footer="0.51181102362204722"/>
  <pageSetup paperSize="9" scale="58" orientation="portrait" horizontalDpi="4294967293" verticalDpi="4294967293"/>
  <headerFooter>
    <oddFooter>&amp;P. oldal, összesen: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22"/>
  <sheetViews>
    <sheetView topLeftCell="A147" zoomScaleNormal="100" zoomScaleSheetLayoutView="90" workbookViewId="0">
      <selection activeCell="I121" sqref="I121"/>
    </sheetView>
  </sheetViews>
  <sheetFormatPr defaultColWidth="9.1796875" defaultRowHeight="15.5" x14ac:dyDescent="0.35"/>
  <cols>
    <col min="1" max="1" width="5.453125" style="5" customWidth="1"/>
    <col min="2" max="2" width="23.6328125" style="5" bestFit="1" customWidth="1"/>
    <col min="3" max="3" width="36.6328125" style="5" bestFit="1" customWidth="1"/>
    <col min="4" max="5" width="14.36328125" style="5" bestFit="1" customWidth="1"/>
    <col min="6" max="7" width="13.36328125" style="60" bestFit="1" customWidth="1"/>
    <col min="8" max="9" width="15" style="60" bestFit="1" customWidth="1"/>
    <col min="10" max="16384" width="9.1796875" style="5"/>
  </cols>
  <sheetData>
    <row r="1" spans="1:9" s="6" customFormat="1" ht="60" x14ac:dyDescent="0.35">
      <c r="A1" s="4"/>
      <c r="B1" s="13" t="s">
        <v>288</v>
      </c>
      <c r="C1" s="14" t="s">
        <v>0</v>
      </c>
      <c r="D1" s="15" t="s">
        <v>1</v>
      </c>
      <c r="E1" s="15" t="s">
        <v>2</v>
      </c>
      <c r="F1" s="60"/>
      <c r="G1" s="60"/>
      <c r="H1" s="60"/>
      <c r="I1" s="60"/>
    </row>
    <row r="2" spans="1:9" s="6" customFormat="1" x14ac:dyDescent="0.35">
      <c r="A2" s="4"/>
      <c r="B2" s="4"/>
      <c r="C2" s="1" t="s">
        <v>4</v>
      </c>
      <c r="D2" s="3">
        <f>H28</f>
        <v>0</v>
      </c>
      <c r="E2" s="3">
        <f>I28</f>
        <v>0</v>
      </c>
      <c r="F2" s="60"/>
      <c r="G2" s="60"/>
      <c r="H2" s="60"/>
      <c r="I2" s="60"/>
    </row>
    <row r="3" spans="1:9" s="6" customFormat="1" x14ac:dyDescent="0.35">
      <c r="A3" s="4"/>
      <c r="B3" s="4"/>
      <c r="C3" s="1" t="s">
        <v>5</v>
      </c>
      <c r="D3" s="3">
        <f>H34</f>
        <v>0</v>
      </c>
      <c r="E3" s="3">
        <f>I34</f>
        <v>0</v>
      </c>
      <c r="F3" s="60"/>
      <c r="G3" s="60"/>
      <c r="H3" s="60"/>
      <c r="I3" s="60"/>
    </row>
    <row r="4" spans="1:9" s="6" customFormat="1" x14ac:dyDescent="0.35">
      <c r="A4" s="4"/>
      <c r="B4" s="4"/>
      <c r="C4" s="1" t="s">
        <v>6</v>
      </c>
      <c r="D4" s="3">
        <f>H42</f>
        <v>0</v>
      </c>
      <c r="E4" s="3">
        <f>I42</f>
        <v>0</v>
      </c>
      <c r="F4" s="60"/>
      <c r="G4" s="60"/>
      <c r="H4" s="60"/>
      <c r="I4" s="60"/>
    </row>
    <row r="5" spans="1:9" s="6" customFormat="1" ht="31" x14ac:dyDescent="0.35">
      <c r="A5" s="4"/>
      <c r="B5" s="4"/>
      <c r="C5" s="1" t="s">
        <v>7</v>
      </c>
      <c r="D5" s="3">
        <f>H49</f>
        <v>0</v>
      </c>
      <c r="E5" s="3">
        <f>I49</f>
        <v>0</v>
      </c>
      <c r="F5" s="60"/>
      <c r="G5" s="60"/>
      <c r="H5" s="60"/>
      <c r="I5" s="60"/>
    </row>
    <row r="6" spans="1:9" s="6" customFormat="1" x14ac:dyDescent="0.35">
      <c r="A6" s="4"/>
      <c r="B6" s="4"/>
      <c r="C6" s="1" t="s">
        <v>8</v>
      </c>
      <c r="D6" s="3">
        <f>H58</f>
        <v>0</v>
      </c>
      <c r="E6" s="3">
        <f>I58</f>
        <v>0</v>
      </c>
      <c r="F6" s="60"/>
      <c r="G6" s="60"/>
      <c r="H6" s="60"/>
      <c r="I6" s="60"/>
    </row>
    <row r="7" spans="1:9" s="6" customFormat="1" x14ac:dyDescent="0.35">
      <c r="A7" s="4"/>
      <c r="B7" s="4"/>
      <c r="C7" s="1" t="s">
        <v>10</v>
      </c>
      <c r="D7" s="3">
        <f>H66</f>
        <v>0</v>
      </c>
      <c r="E7" s="3">
        <f>I66</f>
        <v>0</v>
      </c>
      <c r="F7" s="60"/>
      <c r="G7" s="60"/>
      <c r="H7" s="60"/>
      <c r="I7" s="60"/>
    </row>
    <row r="8" spans="1:9" s="6" customFormat="1" x14ac:dyDescent="0.35">
      <c r="A8" s="4"/>
      <c r="B8" s="4"/>
      <c r="C8" s="1" t="s">
        <v>11</v>
      </c>
      <c r="D8" s="3">
        <f>H72</f>
        <v>0</v>
      </c>
      <c r="E8" s="3">
        <f>I72</f>
        <v>0</v>
      </c>
      <c r="F8" s="60"/>
      <c r="G8" s="60"/>
      <c r="H8" s="60"/>
      <c r="I8" s="60"/>
    </row>
    <row r="9" spans="1:9" s="6" customFormat="1" ht="31" x14ac:dyDescent="0.35">
      <c r="A9" s="4"/>
      <c r="B9" s="4"/>
      <c r="C9" s="1" t="s">
        <v>12</v>
      </c>
      <c r="D9" s="3">
        <f>H82</f>
        <v>0</v>
      </c>
      <c r="E9" s="3">
        <f>I82</f>
        <v>0</v>
      </c>
      <c r="F9" s="60"/>
      <c r="G9" s="60"/>
      <c r="H9" s="60"/>
      <c r="I9" s="60"/>
    </row>
    <row r="10" spans="1:9" s="6" customFormat="1" ht="31" x14ac:dyDescent="0.35">
      <c r="A10" s="4"/>
      <c r="B10" s="4"/>
      <c r="C10" s="1" t="s">
        <v>14</v>
      </c>
      <c r="D10" s="3">
        <f>H91</f>
        <v>0</v>
      </c>
      <c r="E10" s="3">
        <f>I91</f>
        <v>0</v>
      </c>
      <c r="F10" s="60"/>
      <c r="G10" s="60"/>
      <c r="H10" s="60"/>
      <c r="I10" s="60"/>
    </row>
    <row r="11" spans="1:9" s="6" customFormat="1" ht="31" x14ac:dyDescent="0.35">
      <c r="A11" s="4"/>
      <c r="B11" s="4"/>
      <c r="C11" s="1" t="s">
        <v>15</v>
      </c>
      <c r="D11" s="3">
        <f>H107</f>
        <v>0</v>
      </c>
      <c r="E11" s="3">
        <f>I107</f>
        <v>0</v>
      </c>
      <c r="F11" s="60"/>
      <c r="G11" s="60"/>
      <c r="H11" s="60"/>
      <c r="I11" s="60"/>
    </row>
    <row r="12" spans="1:9" s="6" customFormat="1" x14ac:dyDescent="0.35">
      <c r="A12" s="4"/>
      <c r="B12" s="4"/>
      <c r="C12" s="1" t="s">
        <v>16</v>
      </c>
      <c r="D12" s="3">
        <f>H114</f>
        <v>0</v>
      </c>
      <c r="E12" s="3">
        <f>I114</f>
        <v>0</v>
      </c>
      <c r="F12" s="60"/>
      <c r="G12" s="60"/>
      <c r="H12" s="60"/>
      <c r="I12" s="60"/>
    </row>
    <row r="13" spans="1:9" s="6" customFormat="1" x14ac:dyDescent="0.35">
      <c r="A13" s="4"/>
      <c r="B13" s="4"/>
      <c r="C13" s="1" t="s">
        <v>17</v>
      </c>
      <c r="D13" s="3">
        <f>H122</f>
        <v>0</v>
      </c>
      <c r="E13" s="3">
        <f>I122</f>
        <v>0</v>
      </c>
      <c r="F13" s="60"/>
      <c r="G13" s="60"/>
      <c r="H13" s="60"/>
      <c r="I13" s="60"/>
    </row>
    <row r="14" spans="1:9" x14ac:dyDescent="0.35">
      <c r="A14" s="4"/>
      <c r="B14" s="4"/>
      <c r="C14" s="14" t="s">
        <v>20</v>
      </c>
      <c r="D14" s="16">
        <f>SUM(D2:D13)</f>
        <v>0</v>
      </c>
      <c r="E14" s="16">
        <f>SUM(E2:E13)</f>
        <v>0</v>
      </c>
    </row>
    <row r="15" spans="1:9" x14ac:dyDescent="0.35">
      <c r="A15" s="4"/>
      <c r="B15" s="17"/>
      <c r="C15" s="14" t="s">
        <v>259</v>
      </c>
      <c r="D15" s="79">
        <f>D14+E14</f>
        <v>0</v>
      </c>
      <c r="E15" s="80"/>
    </row>
    <row r="16" spans="1:9" x14ac:dyDescent="0.35">
      <c r="A16" s="4"/>
      <c r="B16" s="17"/>
      <c r="C16" s="14" t="s">
        <v>260</v>
      </c>
      <c r="D16" s="79">
        <f>D15*0.27</f>
        <v>0</v>
      </c>
      <c r="E16" s="80"/>
    </row>
    <row r="17" spans="1:9" x14ac:dyDescent="0.35">
      <c r="A17" s="4"/>
      <c r="B17" s="17"/>
      <c r="C17" s="14" t="s">
        <v>261</v>
      </c>
      <c r="D17" s="79">
        <f>D15+D16</f>
        <v>0</v>
      </c>
      <c r="E17" s="80"/>
    </row>
    <row r="18" spans="1:9" x14ac:dyDescent="0.35">
      <c r="D18" s="6"/>
      <c r="E18" s="6"/>
    </row>
    <row r="20" spans="1:9" x14ac:dyDescent="0.35">
      <c r="A20" s="4"/>
      <c r="B20" s="4"/>
      <c r="C20" s="14" t="s">
        <v>4</v>
      </c>
    </row>
    <row r="21" spans="1:9" ht="30" x14ac:dyDescent="0.35">
      <c r="A21" s="14" t="s">
        <v>21</v>
      </c>
      <c r="B21" s="14" t="s">
        <v>22</v>
      </c>
      <c r="C21" s="14" t="s">
        <v>23</v>
      </c>
      <c r="D21" s="15" t="s">
        <v>24</v>
      </c>
      <c r="E21" s="14" t="s">
        <v>25</v>
      </c>
      <c r="F21" s="61" t="s">
        <v>26</v>
      </c>
      <c r="G21" s="61" t="s">
        <v>27</v>
      </c>
      <c r="H21" s="61" t="s">
        <v>28</v>
      </c>
      <c r="I21" s="61" t="s">
        <v>29</v>
      </c>
    </row>
    <row r="22" spans="1:9" ht="80.5" x14ac:dyDescent="0.35">
      <c r="A22" s="1">
        <v>1</v>
      </c>
      <c r="B22" s="1" t="s">
        <v>42</v>
      </c>
      <c r="C22" s="1" t="s">
        <v>246</v>
      </c>
      <c r="D22" s="2">
        <v>1</v>
      </c>
      <c r="E22" s="1" t="s">
        <v>41</v>
      </c>
      <c r="F22" s="62"/>
      <c r="G22" s="62"/>
      <c r="H22" s="62">
        <f t="shared" ref="H22:H27" si="0">D22*F22</f>
        <v>0</v>
      </c>
      <c r="I22" s="62">
        <f t="shared" ref="I22:I27" si="1">D22*G22</f>
        <v>0</v>
      </c>
    </row>
    <row r="23" spans="1:9" ht="77.5" x14ac:dyDescent="0.35">
      <c r="A23" s="1">
        <v>2</v>
      </c>
      <c r="B23" s="1" t="s">
        <v>45</v>
      </c>
      <c r="C23" s="1" t="s">
        <v>46</v>
      </c>
      <c r="D23" s="2">
        <v>3.6</v>
      </c>
      <c r="E23" s="1" t="s">
        <v>41</v>
      </c>
      <c r="F23" s="62"/>
      <c r="G23" s="62"/>
      <c r="H23" s="62">
        <f t="shared" si="0"/>
        <v>0</v>
      </c>
      <c r="I23" s="62">
        <f t="shared" si="1"/>
        <v>0</v>
      </c>
    </row>
    <row r="24" spans="1:9" ht="46.5" x14ac:dyDescent="0.35">
      <c r="A24" s="1">
        <v>3</v>
      </c>
      <c r="B24" s="1" t="s">
        <v>47</v>
      </c>
      <c r="C24" s="1" t="s">
        <v>48</v>
      </c>
      <c r="D24" s="2">
        <v>3.6</v>
      </c>
      <c r="E24" s="1" t="s">
        <v>41</v>
      </c>
      <c r="F24" s="62"/>
      <c r="G24" s="62"/>
      <c r="H24" s="62">
        <f t="shared" si="0"/>
        <v>0</v>
      </c>
      <c r="I24" s="62">
        <f t="shared" si="1"/>
        <v>0</v>
      </c>
    </row>
    <row r="25" spans="1:9" ht="124" x14ac:dyDescent="0.35">
      <c r="A25" s="1">
        <v>4</v>
      </c>
      <c r="B25" s="1" t="s">
        <v>49</v>
      </c>
      <c r="C25" s="1" t="s">
        <v>516</v>
      </c>
      <c r="D25" s="2">
        <v>3</v>
      </c>
      <c r="E25" s="1" t="s">
        <v>41</v>
      </c>
      <c r="F25" s="62"/>
      <c r="G25" s="62"/>
      <c r="H25" s="62">
        <f t="shared" si="0"/>
        <v>0</v>
      </c>
      <c r="I25" s="62">
        <f t="shared" si="1"/>
        <v>0</v>
      </c>
    </row>
    <row r="26" spans="1:9" ht="49.5" x14ac:dyDescent="0.35">
      <c r="A26" s="18">
        <v>5</v>
      </c>
      <c r="B26" s="18" t="s">
        <v>52</v>
      </c>
      <c r="C26" s="18" t="s">
        <v>282</v>
      </c>
      <c r="D26" s="12">
        <v>5</v>
      </c>
      <c r="E26" s="18" t="s">
        <v>53</v>
      </c>
      <c r="F26" s="64"/>
      <c r="G26" s="64"/>
      <c r="H26" s="64">
        <f t="shared" si="0"/>
        <v>0</v>
      </c>
      <c r="I26" s="64">
        <f t="shared" si="1"/>
        <v>0</v>
      </c>
    </row>
    <row r="27" spans="1:9" ht="62" x14ac:dyDescent="0.35">
      <c r="A27" s="18">
        <v>6</v>
      </c>
      <c r="B27" s="18" t="s">
        <v>54</v>
      </c>
      <c r="C27" s="18" t="s">
        <v>55</v>
      </c>
      <c r="D27" s="12">
        <v>20</v>
      </c>
      <c r="E27" s="18" t="s">
        <v>41</v>
      </c>
      <c r="F27" s="64"/>
      <c r="G27" s="64"/>
      <c r="H27" s="64">
        <f t="shared" si="0"/>
        <v>0</v>
      </c>
      <c r="I27" s="64">
        <f t="shared" si="1"/>
        <v>0</v>
      </c>
    </row>
    <row r="28" spans="1:9" x14ac:dyDescent="0.35">
      <c r="A28" s="4"/>
      <c r="B28" s="4"/>
      <c r="C28" s="14" t="s">
        <v>38</v>
      </c>
      <c r="D28" s="4"/>
      <c r="E28" s="4"/>
      <c r="F28" s="63"/>
      <c r="G28" s="63"/>
      <c r="H28" s="61">
        <f>SUM(H22:H27)</f>
        <v>0</v>
      </c>
      <c r="I28" s="61">
        <f>SUM(I22:I27)</f>
        <v>0</v>
      </c>
    </row>
    <row r="30" spans="1:9" x14ac:dyDescent="0.35">
      <c r="A30" s="4"/>
      <c r="B30" s="4"/>
      <c r="C30" s="14" t="s">
        <v>5</v>
      </c>
    </row>
    <row r="31" spans="1:9" ht="30" x14ac:dyDescent="0.35">
      <c r="A31" s="14" t="s">
        <v>21</v>
      </c>
      <c r="B31" s="14" t="s">
        <v>22</v>
      </c>
      <c r="C31" s="14" t="s">
        <v>23</v>
      </c>
      <c r="D31" s="15" t="s">
        <v>24</v>
      </c>
      <c r="E31" s="14" t="s">
        <v>25</v>
      </c>
      <c r="F31" s="61" t="s">
        <v>26</v>
      </c>
      <c r="G31" s="61" t="s">
        <v>27</v>
      </c>
      <c r="H31" s="61" t="s">
        <v>28</v>
      </c>
      <c r="I31" s="61" t="s">
        <v>29</v>
      </c>
    </row>
    <row r="32" spans="1:9" ht="79.5" x14ac:dyDescent="0.35">
      <c r="A32" s="1">
        <v>1</v>
      </c>
      <c r="B32" s="1" t="s">
        <v>56</v>
      </c>
      <c r="C32" s="1" t="s">
        <v>249</v>
      </c>
      <c r="D32" s="2">
        <v>1</v>
      </c>
      <c r="E32" s="1" t="s">
        <v>41</v>
      </c>
      <c r="F32" s="62"/>
      <c r="G32" s="62"/>
      <c r="H32" s="62">
        <f>D32*F32</f>
        <v>0</v>
      </c>
      <c r="I32" s="62">
        <f>D32*G32</f>
        <v>0</v>
      </c>
    </row>
    <row r="33" spans="1:9" x14ac:dyDescent="0.35">
      <c r="A33" s="4"/>
      <c r="B33" s="4"/>
      <c r="C33" s="1" t="s">
        <v>57</v>
      </c>
    </row>
    <row r="34" spans="1:9" x14ac:dyDescent="0.35">
      <c r="A34" s="4"/>
      <c r="B34" s="4"/>
      <c r="C34" s="14" t="s">
        <v>38</v>
      </c>
      <c r="D34" s="4"/>
      <c r="E34" s="4"/>
      <c r="F34" s="63"/>
      <c r="G34" s="63"/>
      <c r="H34" s="61">
        <f>SUM(H32:H33)</f>
        <v>0</v>
      </c>
      <c r="I34" s="61">
        <f>SUM(I32:I33)</f>
        <v>0</v>
      </c>
    </row>
    <row r="36" spans="1:9" x14ac:dyDescent="0.35">
      <c r="A36" s="4"/>
      <c r="B36" s="4"/>
      <c r="C36" s="14" t="s">
        <v>6</v>
      </c>
    </row>
    <row r="37" spans="1:9" ht="30" x14ac:dyDescent="0.35">
      <c r="A37" s="14" t="s">
        <v>21</v>
      </c>
      <c r="B37" s="14" t="s">
        <v>22</v>
      </c>
      <c r="C37" s="14" t="s">
        <v>23</v>
      </c>
      <c r="D37" s="15" t="s">
        <v>24</v>
      </c>
      <c r="E37" s="14" t="s">
        <v>25</v>
      </c>
      <c r="F37" s="61" t="s">
        <v>26</v>
      </c>
      <c r="G37" s="61" t="s">
        <v>27</v>
      </c>
      <c r="H37" s="61" t="s">
        <v>28</v>
      </c>
      <c r="I37" s="61" t="s">
        <v>29</v>
      </c>
    </row>
    <row r="38" spans="1:9" ht="77.5" x14ac:dyDescent="0.35">
      <c r="A38" s="1">
        <v>1</v>
      </c>
      <c r="B38" s="1" t="s">
        <v>62</v>
      </c>
      <c r="C38" s="1" t="s">
        <v>63</v>
      </c>
      <c r="D38" s="2">
        <v>0.25</v>
      </c>
      <c r="E38" s="1" t="s">
        <v>64</v>
      </c>
      <c r="F38" s="62"/>
      <c r="G38" s="62"/>
      <c r="H38" s="62">
        <f>D38*F38</f>
        <v>0</v>
      </c>
      <c r="I38" s="62">
        <f>D38*G38</f>
        <v>0</v>
      </c>
    </row>
    <row r="39" spans="1:9" ht="108.5" x14ac:dyDescent="0.35">
      <c r="A39" s="1">
        <v>2</v>
      </c>
      <c r="B39" s="1" t="s">
        <v>65</v>
      </c>
      <c r="C39" s="1" t="s">
        <v>515</v>
      </c>
      <c r="D39" s="2">
        <v>0.3</v>
      </c>
      <c r="E39" s="1" t="s">
        <v>64</v>
      </c>
      <c r="F39" s="62"/>
      <c r="G39" s="62"/>
      <c r="H39" s="62">
        <f>D39*F39</f>
        <v>0</v>
      </c>
      <c r="I39" s="62">
        <f>D39*G39</f>
        <v>0</v>
      </c>
    </row>
    <row r="40" spans="1:9" ht="155" x14ac:dyDescent="0.35">
      <c r="A40" s="1">
        <v>3</v>
      </c>
      <c r="B40" s="1" t="s">
        <v>66</v>
      </c>
      <c r="C40" s="1" t="s">
        <v>514</v>
      </c>
      <c r="D40" s="2">
        <v>3</v>
      </c>
      <c r="E40" s="1" t="s">
        <v>41</v>
      </c>
      <c r="F40" s="62"/>
      <c r="G40" s="62"/>
      <c r="H40" s="62">
        <f>D40*F40</f>
        <v>0</v>
      </c>
      <c r="I40" s="62">
        <f>D40*G40</f>
        <v>0</v>
      </c>
    </row>
    <row r="41" spans="1:9" ht="155" x14ac:dyDescent="0.35">
      <c r="A41" s="1">
        <v>4</v>
      </c>
      <c r="B41" s="1" t="s">
        <v>70</v>
      </c>
      <c r="C41" s="1" t="s">
        <v>513</v>
      </c>
      <c r="D41" s="2">
        <v>6</v>
      </c>
      <c r="E41" s="1" t="s">
        <v>41</v>
      </c>
      <c r="F41" s="62"/>
      <c r="G41" s="62"/>
      <c r="H41" s="62">
        <f>D41*F41</f>
        <v>0</v>
      </c>
      <c r="I41" s="62">
        <f>D41*G41</f>
        <v>0</v>
      </c>
    </row>
    <row r="42" spans="1:9" x14ac:dyDescent="0.35">
      <c r="A42" s="4"/>
      <c r="B42" s="4"/>
      <c r="C42" s="14" t="s">
        <v>38</v>
      </c>
      <c r="D42" s="4"/>
      <c r="E42" s="4"/>
      <c r="F42" s="63"/>
      <c r="G42" s="63"/>
      <c r="H42" s="61">
        <f>SUM(H38:H41)</f>
        <v>0</v>
      </c>
      <c r="I42" s="61">
        <f>SUM(I38:I41)</f>
        <v>0</v>
      </c>
    </row>
    <row r="44" spans="1:9" ht="30" x14ac:dyDescent="0.35">
      <c r="A44" s="4"/>
      <c r="B44" s="4"/>
      <c r="C44" s="14" t="s">
        <v>7</v>
      </c>
    </row>
    <row r="45" spans="1:9" ht="30" x14ac:dyDescent="0.35">
      <c r="A45" s="14" t="s">
        <v>21</v>
      </c>
      <c r="B45" s="14" t="s">
        <v>22</v>
      </c>
      <c r="C45" s="14" t="s">
        <v>23</v>
      </c>
      <c r="D45" s="15" t="s">
        <v>24</v>
      </c>
      <c r="E45" s="14" t="s">
        <v>25</v>
      </c>
      <c r="F45" s="61" t="s">
        <v>26</v>
      </c>
      <c r="G45" s="61" t="s">
        <v>27</v>
      </c>
      <c r="H45" s="61" t="s">
        <v>28</v>
      </c>
      <c r="I45" s="61" t="s">
        <v>29</v>
      </c>
    </row>
    <row r="46" spans="1:9" ht="186" x14ac:dyDescent="0.35">
      <c r="A46" s="1">
        <v>1</v>
      </c>
      <c r="B46" s="1" t="s">
        <v>76</v>
      </c>
      <c r="C46" s="1" t="s">
        <v>487</v>
      </c>
      <c r="D46" s="2">
        <v>12</v>
      </c>
      <c r="E46" s="1" t="s">
        <v>53</v>
      </c>
      <c r="F46" s="62"/>
      <c r="G46" s="62"/>
      <c r="H46" s="62">
        <f>D46*F46</f>
        <v>0</v>
      </c>
      <c r="I46" s="62">
        <f>D46*G46</f>
        <v>0</v>
      </c>
    </row>
    <row r="47" spans="1:9" x14ac:dyDescent="0.35">
      <c r="A47" s="4"/>
      <c r="B47" s="4"/>
      <c r="C47" s="1"/>
    </row>
    <row r="48" spans="1:9" x14ac:dyDescent="0.35">
      <c r="A48" s="4"/>
      <c r="B48" s="4"/>
      <c r="C48" s="1"/>
    </row>
    <row r="49" spans="1:9" x14ac:dyDescent="0.35">
      <c r="A49" s="4"/>
      <c r="B49" s="4"/>
      <c r="C49" s="14" t="s">
        <v>38</v>
      </c>
      <c r="D49" s="4"/>
      <c r="E49" s="4"/>
      <c r="F49" s="63"/>
      <c r="G49" s="63"/>
      <c r="H49" s="61">
        <f>SUM(H46:H48)</f>
        <v>0</v>
      </c>
      <c r="I49" s="61">
        <f>SUM(I46:I48)</f>
        <v>0</v>
      </c>
    </row>
    <row r="51" spans="1:9" x14ac:dyDescent="0.35">
      <c r="A51" s="4"/>
      <c r="B51" s="4"/>
      <c r="C51" s="14" t="s">
        <v>8</v>
      </c>
    </row>
    <row r="52" spans="1:9" ht="30" x14ac:dyDescent="0.35">
      <c r="A52" s="14" t="s">
        <v>21</v>
      </c>
      <c r="B52" s="14" t="s">
        <v>22</v>
      </c>
      <c r="C52" s="14" t="s">
        <v>23</v>
      </c>
      <c r="D52" s="15" t="s">
        <v>24</v>
      </c>
      <c r="E52" s="14" t="s">
        <v>25</v>
      </c>
      <c r="F52" s="61" t="s">
        <v>26</v>
      </c>
      <c r="G52" s="61" t="s">
        <v>27</v>
      </c>
      <c r="H52" s="61" t="s">
        <v>28</v>
      </c>
      <c r="I52" s="61" t="s">
        <v>29</v>
      </c>
    </row>
    <row r="53" spans="1:9" ht="108.5" x14ac:dyDescent="0.35">
      <c r="A53" s="1">
        <v>2</v>
      </c>
      <c r="B53" s="1" t="s">
        <v>78</v>
      </c>
      <c r="C53" s="1" t="s">
        <v>512</v>
      </c>
      <c r="D53" s="2">
        <v>105</v>
      </c>
      <c r="E53" s="1" t="s">
        <v>32</v>
      </c>
      <c r="F53" s="62"/>
      <c r="G53" s="62"/>
      <c r="H53" s="62">
        <f>D53*F53</f>
        <v>0</v>
      </c>
      <c r="I53" s="62">
        <f>D53*G53</f>
        <v>0</v>
      </c>
    </row>
    <row r="54" spans="1:9" ht="31" x14ac:dyDescent="0.35">
      <c r="A54" s="1">
        <v>3</v>
      </c>
      <c r="B54" s="1" t="s">
        <v>79</v>
      </c>
      <c r="C54" s="1" t="s">
        <v>80</v>
      </c>
      <c r="D54" s="2">
        <v>3.9</v>
      </c>
      <c r="E54" s="1" t="s">
        <v>41</v>
      </c>
      <c r="F54" s="62"/>
      <c r="G54" s="62"/>
      <c r="H54" s="62">
        <f>D54*F54</f>
        <v>0</v>
      </c>
      <c r="I54" s="62">
        <f>D54*G54</f>
        <v>0</v>
      </c>
    </row>
    <row r="55" spans="1:9" ht="155" x14ac:dyDescent="0.35">
      <c r="A55" s="1">
        <v>4</v>
      </c>
      <c r="B55" s="1" t="s">
        <v>81</v>
      </c>
      <c r="C55" s="1" t="s">
        <v>483</v>
      </c>
      <c r="D55" s="2">
        <v>9</v>
      </c>
      <c r="E55" s="1" t="s">
        <v>32</v>
      </c>
      <c r="F55" s="62"/>
      <c r="G55" s="62"/>
      <c r="H55" s="62">
        <f>D55*F55</f>
        <v>0</v>
      </c>
      <c r="I55" s="62">
        <f>D55*G55</f>
        <v>0</v>
      </c>
    </row>
    <row r="56" spans="1:9" ht="155" x14ac:dyDescent="0.35">
      <c r="A56" s="1">
        <v>6</v>
      </c>
      <c r="B56" s="1" t="s">
        <v>85</v>
      </c>
      <c r="C56" s="1" t="s">
        <v>511</v>
      </c>
      <c r="D56" s="2">
        <v>1.5</v>
      </c>
      <c r="E56" s="1" t="s">
        <v>32</v>
      </c>
      <c r="F56" s="62"/>
      <c r="G56" s="62"/>
      <c r="H56" s="62">
        <f>D56*F56</f>
        <v>0</v>
      </c>
      <c r="I56" s="62">
        <f>D56*G56</f>
        <v>0</v>
      </c>
    </row>
    <row r="57" spans="1:9" ht="139.5" x14ac:dyDescent="0.35">
      <c r="A57" s="1">
        <v>7</v>
      </c>
      <c r="B57" s="1" t="s">
        <v>86</v>
      </c>
      <c r="C57" s="1" t="s">
        <v>482</v>
      </c>
      <c r="D57" s="2">
        <v>1.6</v>
      </c>
      <c r="E57" s="1" t="s">
        <v>41</v>
      </c>
      <c r="F57" s="62"/>
      <c r="G57" s="62"/>
      <c r="H57" s="62">
        <f>D57*F57</f>
        <v>0</v>
      </c>
      <c r="I57" s="62">
        <f>D57*G57</f>
        <v>0</v>
      </c>
    </row>
    <row r="58" spans="1:9" x14ac:dyDescent="0.35">
      <c r="A58" s="4"/>
      <c r="B58" s="4"/>
      <c r="C58" s="14" t="s">
        <v>38</v>
      </c>
      <c r="D58" s="4"/>
      <c r="E58" s="4"/>
      <c r="F58" s="63"/>
      <c r="G58" s="63"/>
      <c r="H58" s="61">
        <f>SUM(H53:H57)</f>
        <v>0</v>
      </c>
      <c r="I58" s="61">
        <f>SUM(I53:I57)</f>
        <v>0</v>
      </c>
    </row>
    <row r="60" spans="1:9" x14ac:dyDescent="0.35">
      <c r="A60" s="4"/>
      <c r="B60" s="4"/>
      <c r="C60" s="14" t="s">
        <v>10</v>
      </c>
    </row>
    <row r="61" spans="1:9" ht="30" x14ac:dyDescent="0.35">
      <c r="A61" s="14" t="s">
        <v>21</v>
      </c>
      <c r="B61" s="14" t="s">
        <v>22</v>
      </c>
      <c r="C61" s="14" t="s">
        <v>23</v>
      </c>
      <c r="D61" s="15" t="s">
        <v>24</v>
      </c>
      <c r="E61" s="14" t="s">
        <v>25</v>
      </c>
      <c r="F61" s="61" t="s">
        <v>26</v>
      </c>
      <c r="G61" s="61" t="s">
        <v>27</v>
      </c>
      <c r="H61" s="61" t="s">
        <v>28</v>
      </c>
      <c r="I61" s="61" t="s">
        <v>29</v>
      </c>
    </row>
    <row r="62" spans="1:9" ht="46.5" x14ac:dyDescent="0.35">
      <c r="A62" s="1">
        <v>1</v>
      </c>
      <c r="B62" s="1" t="s">
        <v>106</v>
      </c>
      <c r="C62" s="1" t="s">
        <v>107</v>
      </c>
      <c r="D62" s="2">
        <v>10</v>
      </c>
      <c r="E62" s="1" t="s">
        <v>32</v>
      </c>
      <c r="F62" s="62"/>
      <c r="G62" s="62"/>
      <c r="H62" s="62">
        <f>D62*F62</f>
        <v>0</v>
      </c>
      <c r="I62" s="62">
        <f>D62*G62</f>
        <v>0</v>
      </c>
    </row>
    <row r="63" spans="1:9" ht="93" x14ac:dyDescent="0.35">
      <c r="A63" s="1">
        <v>2</v>
      </c>
      <c r="B63" s="1" t="s">
        <v>108</v>
      </c>
      <c r="C63" s="1" t="s">
        <v>510</v>
      </c>
      <c r="D63" s="2">
        <v>10</v>
      </c>
      <c r="E63" s="1" t="s">
        <v>32</v>
      </c>
      <c r="F63" s="62"/>
      <c r="G63" s="62"/>
      <c r="H63" s="62">
        <f>D63*F63</f>
        <v>0</v>
      </c>
      <c r="I63" s="62">
        <f>D63*G63</f>
        <v>0</v>
      </c>
    </row>
    <row r="64" spans="1:9" ht="108.5" x14ac:dyDescent="0.35">
      <c r="A64" s="1">
        <v>3</v>
      </c>
      <c r="B64" s="1" t="s">
        <v>109</v>
      </c>
      <c r="C64" s="1" t="s">
        <v>509</v>
      </c>
      <c r="D64" s="2">
        <v>10</v>
      </c>
      <c r="E64" s="1" t="s">
        <v>32</v>
      </c>
      <c r="F64" s="62"/>
      <c r="G64" s="62"/>
      <c r="H64" s="62">
        <f>D64*F64</f>
        <v>0</v>
      </c>
      <c r="I64" s="62">
        <f>D64*G64</f>
        <v>0</v>
      </c>
    </row>
    <row r="65" spans="1:9" ht="108.5" x14ac:dyDescent="0.35">
      <c r="A65" s="1">
        <v>4</v>
      </c>
      <c r="B65" s="1" t="s">
        <v>286</v>
      </c>
      <c r="C65" s="1" t="s">
        <v>285</v>
      </c>
      <c r="D65" s="2">
        <v>250</v>
      </c>
      <c r="E65" s="1" t="s">
        <v>32</v>
      </c>
      <c r="F65" s="62"/>
      <c r="G65" s="62"/>
      <c r="H65" s="62">
        <f>D65*F65</f>
        <v>0</v>
      </c>
      <c r="I65" s="62">
        <f>D65*G65</f>
        <v>0</v>
      </c>
    </row>
    <row r="66" spans="1:9" x14ac:dyDescent="0.35">
      <c r="A66" s="4"/>
      <c r="B66" s="4"/>
      <c r="C66" s="14" t="s">
        <v>38</v>
      </c>
      <c r="D66" s="4"/>
      <c r="E66" s="4"/>
      <c r="F66" s="63"/>
      <c r="G66" s="63"/>
      <c r="H66" s="61">
        <f>SUM(H62:H65)</f>
        <v>0</v>
      </c>
      <c r="I66" s="61">
        <f>SUM(I62:I65)</f>
        <v>0</v>
      </c>
    </row>
    <row r="68" spans="1:9" x14ac:dyDescent="0.35">
      <c r="A68" s="4"/>
      <c r="B68" s="4"/>
      <c r="C68" s="14" t="s">
        <v>11</v>
      </c>
    </row>
    <row r="69" spans="1:9" ht="30" x14ac:dyDescent="0.35">
      <c r="A69" s="14" t="s">
        <v>21</v>
      </c>
      <c r="B69" s="14" t="s">
        <v>22</v>
      </c>
      <c r="C69" s="14" t="s">
        <v>23</v>
      </c>
      <c r="D69" s="15" t="s">
        <v>24</v>
      </c>
      <c r="E69" s="14" t="s">
        <v>25</v>
      </c>
      <c r="F69" s="61" t="s">
        <v>26</v>
      </c>
      <c r="G69" s="61" t="s">
        <v>27</v>
      </c>
      <c r="H69" s="61" t="s">
        <v>28</v>
      </c>
      <c r="I69" s="61" t="s">
        <v>29</v>
      </c>
    </row>
    <row r="70" spans="1:9" ht="139.5" x14ac:dyDescent="0.35">
      <c r="A70" s="1">
        <v>1</v>
      </c>
      <c r="B70" s="1" t="s">
        <v>121</v>
      </c>
      <c r="C70" s="1" t="s">
        <v>508</v>
      </c>
      <c r="D70" s="2">
        <v>88</v>
      </c>
      <c r="E70" s="1" t="s">
        <v>32</v>
      </c>
      <c r="F70" s="62"/>
      <c r="G70" s="62"/>
      <c r="H70" s="62">
        <f>D70*F70</f>
        <v>0</v>
      </c>
      <c r="I70" s="62">
        <f>D70*G70</f>
        <v>0</v>
      </c>
    </row>
    <row r="71" spans="1:9" ht="155" x14ac:dyDescent="0.35">
      <c r="A71" s="1">
        <v>2</v>
      </c>
      <c r="B71" s="1" t="s">
        <v>122</v>
      </c>
      <c r="C71" s="1" t="s">
        <v>507</v>
      </c>
      <c r="D71" s="2">
        <v>135</v>
      </c>
      <c r="E71" s="1" t="s">
        <v>32</v>
      </c>
      <c r="F71" s="62"/>
      <c r="G71" s="62"/>
      <c r="H71" s="62">
        <f>D71*F71</f>
        <v>0</v>
      </c>
      <c r="I71" s="62">
        <f>D71*G71</f>
        <v>0</v>
      </c>
    </row>
    <row r="72" spans="1:9" x14ac:dyDescent="0.35">
      <c r="A72" s="4"/>
      <c r="B72" s="4"/>
      <c r="C72" s="14" t="s">
        <v>38</v>
      </c>
      <c r="D72" s="4"/>
      <c r="E72" s="4"/>
      <c r="F72" s="63"/>
      <c r="G72" s="63"/>
      <c r="H72" s="61">
        <f>SUM(H70:H71)</f>
        <v>0</v>
      </c>
      <c r="I72" s="61">
        <f>SUM(I70:I71)</f>
        <v>0</v>
      </c>
    </row>
    <row r="74" spans="1:9" ht="30" x14ac:dyDescent="0.35">
      <c r="A74" s="4"/>
      <c r="B74" s="4"/>
      <c r="C74" s="14" t="s">
        <v>12</v>
      </c>
    </row>
    <row r="75" spans="1:9" ht="30" x14ac:dyDescent="0.35">
      <c r="A75" s="14" t="s">
        <v>21</v>
      </c>
      <c r="B75" s="14" t="s">
        <v>22</v>
      </c>
      <c r="C75" s="14" t="s">
        <v>23</v>
      </c>
      <c r="D75" s="15" t="s">
        <v>24</v>
      </c>
      <c r="E75" s="14" t="s">
        <v>25</v>
      </c>
      <c r="F75" s="61" t="s">
        <v>26</v>
      </c>
      <c r="G75" s="61" t="s">
        <v>27</v>
      </c>
      <c r="H75" s="61" t="s">
        <v>28</v>
      </c>
      <c r="I75" s="61" t="s">
        <v>29</v>
      </c>
    </row>
    <row r="76" spans="1:9" ht="46.5" x14ac:dyDescent="0.35">
      <c r="A76" s="1">
        <v>1</v>
      </c>
      <c r="B76" s="1" t="s">
        <v>123</v>
      </c>
      <c r="C76" s="1" t="s">
        <v>124</v>
      </c>
      <c r="D76" s="2">
        <v>125</v>
      </c>
      <c r="E76" s="1" t="s">
        <v>32</v>
      </c>
      <c r="F76" s="62"/>
      <c r="G76" s="62"/>
      <c r="H76" s="62">
        <f t="shared" ref="H76:H81" si="2">D76*F76</f>
        <v>0</v>
      </c>
      <c r="I76" s="62">
        <f t="shared" ref="I76:I81" si="3">D76*G76</f>
        <v>0</v>
      </c>
    </row>
    <row r="77" spans="1:9" ht="93" x14ac:dyDescent="0.35">
      <c r="A77" s="1">
        <v>2</v>
      </c>
      <c r="B77" s="1" t="s">
        <v>125</v>
      </c>
      <c r="C77" s="1" t="s">
        <v>502</v>
      </c>
      <c r="D77" s="2">
        <v>135</v>
      </c>
      <c r="E77" s="1" t="s">
        <v>32</v>
      </c>
      <c r="F77" s="62"/>
      <c r="G77" s="62"/>
      <c r="H77" s="62">
        <f t="shared" si="2"/>
        <v>0</v>
      </c>
      <c r="I77" s="62">
        <f t="shared" si="3"/>
        <v>0</v>
      </c>
    </row>
    <row r="78" spans="1:9" ht="124" x14ac:dyDescent="0.35">
      <c r="A78" s="1">
        <v>3</v>
      </c>
      <c r="B78" s="1" t="s">
        <v>126</v>
      </c>
      <c r="C78" s="1" t="s">
        <v>503</v>
      </c>
      <c r="D78" s="2">
        <v>135</v>
      </c>
      <c r="E78" s="1" t="s">
        <v>32</v>
      </c>
      <c r="F78" s="62"/>
      <c r="G78" s="62"/>
      <c r="H78" s="62">
        <f t="shared" si="2"/>
        <v>0</v>
      </c>
      <c r="I78" s="62">
        <f t="shared" si="3"/>
        <v>0</v>
      </c>
    </row>
    <row r="79" spans="1:9" ht="217" x14ac:dyDescent="0.35">
      <c r="A79" s="1">
        <v>4</v>
      </c>
      <c r="B79" s="1" t="s">
        <v>127</v>
      </c>
      <c r="C79" s="1" t="s">
        <v>504</v>
      </c>
      <c r="D79" s="2">
        <v>155</v>
      </c>
      <c r="E79" s="1" t="s">
        <v>32</v>
      </c>
      <c r="F79" s="62"/>
      <c r="G79" s="62"/>
      <c r="H79" s="62">
        <f t="shared" si="2"/>
        <v>0</v>
      </c>
      <c r="I79" s="62">
        <f t="shared" si="3"/>
        <v>0</v>
      </c>
    </row>
    <row r="80" spans="1:9" ht="201.5" x14ac:dyDescent="0.35">
      <c r="A80" s="1">
        <v>5</v>
      </c>
      <c r="B80" s="1" t="s">
        <v>128</v>
      </c>
      <c r="C80" s="1" t="s">
        <v>505</v>
      </c>
      <c r="D80" s="2">
        <v>135</v>
      </c>
      <c r="E80" s="1" t="s">
        <v>32</v>
      </c>
      <c r="F80" s="62"/>
      <c r="G80" s="62"/>
      <c r="H80" s="62">
        <f t="shared" si="2"/>
        <v>0</v>
      </c>
      <c r="I80" s="62">
        <f t="shared" si="3"/>
        <v>0</v>
      </c>
    </row>
    <row r="81" spans="1:9" ht="186" x14ac:dyDescent="0.35">
      <c r="A81" s="1">
        <v>6</v>
      </c>
      <c r="B81" s="1" t="s">
        <v>129</v>
      </c>
      <c r="C81" s="1" t="s">
        <v>506</v>
      </c>
      <c r="D81" s="2">
        <v>26</v>
      </c>
      <c r="E81" s="1" t="s">
        <v>91</v>
      </c>
      <c r="F81" s="62"/>
      <c r="G81" s="62"/>
      <c r="H81" s="62">
        <f t="shared" si="2"/>
        <v>0</v>
      </c>
      <c r="I81" s="62">
        <f t="shared" si="3"/>
        <v>0</v>
      </c>
    </row>
    <row r="82" spans="1:9" x14ac:dyDescent="0.35">
      <c r="A82" s="4"/>
      <c r="B82" s="4"/>
      <c r="C82" s="14" t="s">
        <v>38</v>
      </c>
      <c r="D82" s="4"/>
      <c r="E82" s="4"/>
      <c r="F82" s="63"/>
      <c r="G82" s="63"/>
      <c r="H82" s="61">
        <f>SUM(H76:H81)</f>
        <v>0</v>
      </c>
      <c r="I82" s="61">
        <f>SUM(I76:I81)</f>
        <v>0</v>
      </c>
    </row>
    <row r="84" spans="1:9" ht="30" x14ac:dyDescent="0.35">
      <c r="A84" s="4"/>
      <c r="B84" s="4"/>
      <c r="C84" s="14" t="s">
        <v>14</v>
      </c>
    </row>
    <row r="85" spans="1:9" ht="30" x14ac:dyDescent="0.35">
      <c r="A85" s="14" t="s">
        <v>21</v>
      </c>
      <c r="B85" s="14" t="s">
        <v>22</v>
      </c>
      <c r="C85" s="14" t="s">
        <v>23</v>
      </c>
      <c r="D85" s="15" t="s">
        <v>24</v>
      </c>
      <c r="E85" s="14" t="s">
        <v>25</v>
      </c>
      <c r="F85" s="61" t="s">
        <v>26</v>
      </c>
      <c r="G85" s="61" t="s">
        <v>27</v>
      </c>
      <c r="H85" s="61" t="s">
        <v>28</v>
      </c>
      <c r="I85" s="61" t="s">
        <v>29</v>
      </c>
    </row>
    <row r="86" spans="1:9" ht="49.5" x14ac:dyDescent="0.35">
      <c r="A86" s="1">
        <v>1</v>
      </c>
      <c r="B86" s="1" t="s">
        <v>156</v>
      </c>
      <c r="C86" s="1" t="s">
        <v>254</v>
      </c>
      <c r="D86" s="2">
        <v>22</v>
      </c>
      <c r="E86" s="1" t="s">
        <v>255</v>
      </c>
      <c r="F86" s="62"/>
      <c r="G86" s="62"/>
      <c r="H86" s="62">
        <f>D86*F86</f>
        <v>0</v>
      </c>
      <c r="I86" s="62">
        <f>D86*G86</f>
        <v>0</v>
      </c>
    </row>
    <row r="87" spans="1:9" ht="49.5" x14ac:dyDescent="0.35">
      <c r="A87" s="1">
        <v>2</v>
      </c>
      <c r="B87" s="1" t="s">
        <v>157</v>
      </c>
      <c r="C87" s="1" t="s">
        <v>256</v>
      </c>
      <c r="D87" s="2">
        <v>3.2</v>
      </c>
      <c r="E87" s="1" t="s">
        <v>255</v>
      </c>
      <c r="F87" s="62"/>
      <c r="G87" s="62"/>
      <c r="H87" s="62">
        <f>D87*F87</f>
        <v>0</v>
      </c>
      <c r="I87" s="62">
        <f>D87*G87</f>
        <v>0</v>
      </c>
    </row>
    <row r="88" spans="1:9" ht="46.5" x14ac:dyDescent="0.35">
      <c r="A88" s="1">
        <v>3</v>
      </c>
      <c r="B88" s="1" t="s">
        <v>159</v>
      </c>
      <c r="C88" s="1" t="s">
        <v>160</v>
      </c>
      <c r="D88" s="2">
        <v>1</v>
      </c>
      <c r="E88" s="1" t="s">
        <v>53</v>
      </c>
      <c r="F88" s="62"/>
      <c r="G88" s="62"/>
      <c r="H88" s="62">
        <f>D88*F88</f>
        <v>0</v>
      </c>
      <c r="I88" s="62">
        <f>D88*G88</f>
        <v>0</v>
      </c>
    </row>
    <row r="89" spans="1:9" x14ac:dyDescent="0.35">
      <c r="A89" s="1">
        <v>4</v>
      </c>
      <c r="B89" s="1" t="s">
        <v>179</v>
      </c>
      <c r="C89" s="1" t="s">
        <v>180</v>
      </c>
      <c r="D89" s="2">
        <v>1</v>
      </c>
      <c r="E89" s="1" t="s">
        <v>53</v>
      </c>
      <c r="F89" s="62"/>
      <c r="G89" s="62"/>
      <c r="H89" s="62">
        <f>D89*F89</f>
        <v>0</v>
      </c>
      <c r="I89" s="62">
        <f>D89*G89</f>
        <v>0</v>
      </c>
    </row>
    <row r="90" spans="1:9" x14ac:dyDescent="0.35">
      <c r="A90" s="1">
        <v>5</v>
      </c>
      <c r="B90" s="1" t="s">
        <v>181</v>
      </c>
      <c r="C90" s="1" t="s">
        <v>182</v>
      </c>
      <c r="D90" s="2">
        <v>10</v>
      </c>
      <c r="E90" s="1" t="s">
        <v>53</v>
      </c>
      <c r="F90" s="62"/>
      <c r="G90" s="62"/>
      <c r="H90" s="62">
        <f>D90*F90</f>
        <v>0</v>
      </c>
      <c r="I90" s="62">
        <f>D90*G90</f>
        <v>0</v>
      </c>
    </row>
    <row r="91" spans="1:9" x14ac:dyDescent="0.35">
      <c r="A91" s="4"/>
      <c r="B91" s="4"/>
      <c r="C91" s="14" t="s">
        <v>38</v>
      </c>
      <c r="D91" s="4"/>
      <c r="E91" s="4"/>
      <c r="F91" s="63"/>
      <c r="G91" s="63"/>
      <c r="H91" s="61">
        <f>SUM(H86:H90)</f>
        <v>0</v>
      </c>
      <c r="I91" s="61">
        <f>SUM(I86:I90)</f>
        <v>0</v>
      </c>
    </row>
    <row r="93" spans="1:9" ht="30" x14ac:dyDescent="0.35">
      <c r="A93" s="4"/>
      <c r="B93" s="4"/>
      <c r="C93" s="14" t="s">
        <v>15</v>
      </c>
    </row>
    <row r="94" spans="1:9" ht="30" x14ac:dyDescent="0.35">
      <c r="A94" s="14" t="s">
        <v>21</v>
      </c>
      <c r="B94" s="14" t="s">
        <v>22</v>
      </c>
      <c r="C94" s="14" t="s">
        <v>23</v>
      </c>
      <c r="D94" s="15" t="s">
        <v>24</v>
      </c>
      <c r="E94" s="14" t="s">
        <v>25</v>
      </c>
      <c r="F94" s="61" t="s">
        <v>26</v>
      </c>
      <c r="G94" s="61" t="s">
        <v>27</v>
      </c>
      <c r="H94" s="61" t="s">
        <v>28</v>
      </c>
      <c r="I94" s="61" t="s">
        <v>29</v>
      </c>
    </row>
    <row r="95" spans="1:9" ht="46.5" x14ac:dyDescent="0.35">
      <c r="A95" s="1">
        <v>1</v>
      </c>
      <c r="B95" s="1" t="s">
        <v>184</v>
      </c>
      <c r="C95" s="1" t="s">
        <v>299</v>
      </c>
      <c r="D95" s="2">
        <v>1</v>
      </c>
      <c r="E95" s="1" t="s">
        <v>53</v>
      </c>
      <c r="F95" s="62"/>
      <c r="G95" s="62"/>
      <c r="H95" s="62">
        <f t="shared" ref="H95:H106" si="4">D95*F95</f>
        <v>0</v>
      </c>
      <c r="I95" s="62">
        <f t="shared" ref="I95:I106" si="5">D95*G95</f>
        <v>0</v>
      </c>
    </row>
    <row r="96" spans="1:9" ht="46.5" x14ac:dyDescent="0.35">
      <c r="A96" s="1">
        <v>2</v>
      </c>
      <c r="B96" s="1" t="s">
        <v>185</v>
      </c>
      <c r="C96" s="1" t="s">
        <v>500</v>
      </c>
      <c r="D96" s="2">
        <v>1</v>
      </c>
      <c r="E96" s="1" t="s">
        <v>53</v>
      </c>
      <c r="F96" s="62"/>
      <c r="G96" s="62"/>
      <c r="H96" s="62">
        <f t="shared" si="4"/>
        <v>0</v>
      </c>
      <c r="I96" s="62">
        <f t="shared" si="5"/>
        <v>0</v>
      </c>
    </row>
    <row r="97" spans="1:9" ht="46.5" x14ac:dyDescent="0.35">
      <c r="A97" s="1">
        <v>3</v>
      </c>
      <c r="B97" s="1" t="s">
        <v>186</v>
      </c>
      <c r="C97" s="1" t="s">
        <v>499</v>
      </c>
      <c r="D97" s="2">
        <v>2</v>
      </c>
      <c r="E97" s="1" t="s">
        <v>53</v>
      </c>
      <c r="F97" s="62"/>
      <c r="G97" s="62"/>
      <c r="H97" s="62">
        <f t="shared" si="4"/>
        <v>0</v>
      </c>
      <c r="I97" s="62">
        <f t="shared" si="5"/>
        <v>0</v>
      </c>
    </row>
    <row r="98" spans="1:9" ht="46.5" x14ac:dyDescent="0.35">
      <c r="A98" s="1">
        <v>4</v>
      </c>
      <c r="B98" s="1" t="s">
        <v>187</v>
      </c>
      <c r="C98" s="1" t="s">
        <v>498</v>
      </c>
      <c r="D98" s="2">
        <v>3</v>
      </c>
      <c r="E98" s="1" t="s">
        <v>53</v>
      </c>
      <c r="F98" s="62"/>
      <c r="G98" s="62"/>
      <c r="H98" s="62">
        <f t="shared" si="4"/>
        <v>0</v>
      </c>
      <c r="I98" s="62">
        <f t="shared" si="5"/>
        <v>0</v>
      </c>
    </row>
    <row r="99" spans="1:9" ht="46.5" x14ac:dyDescent="0.35">
      <c r="A99" s="1">
        <v>5</v>
      </c>
      <c r="B99" s="1" t="s">
        <v>188</v>
      </c>
      <c r="C99" s="1" t="s">
        <v>497</v>
      </c>
      <c r="D99" s="2">
        <v>6</v>
      </c>
      <c r="E99" s="1" t="s">
        <v>53</v>
      </c>
      <c r="F99" s="62"/>
      <c r="G99" s="62"/>
      <c r="H99" s="62">
        <f t="shared" si="4"/>
        <v>0</v>
      </c>
      <c r="I99" s="62">
        <f t="shared" si="5"/>
        <v>0</v>
      </c>
    </row>
    <row r="100" spans="1:9" ht="62" x14ac:dyDescent="0.35">
      <c r="A100" s="1">
        <v>6</v>
      </c>
      <c r="B100" s="1" t="s">
        <v>189</v>
      </c>
      <c r="C100" s="1" t="s">
        <v>494</v>
      </c>
      <c r="D100" s="2">
        <v>1</v>
      </c>
      <c r="E100" s="1" t="s">
        <v>53</v>
      </c>
      <c r="F100" s="62"/>
      <c r="G100" s="62"/>
      <c r="H100" s="62">
        <f t="shared" si="4"/>
        <v>0</v>
      </c>
      <c r="I100" s="62">
        <f t="shared" si="5"/>
        <v>0</v>
      </c>
    </row>
    <row r="101" spans="1:9" ht="62" x14ac:dyDescent="0.35">
      <c r="A101" s="1">
        <v>7</v>
      </c>
      <c r="B101" s="1" t="s">
        <v>190</v>
      </c>
      <c r="C101" s="1" t="s">
        <v>495</v>
      </c>
      <c r="D101" s="2">
        <v>1</v>
      </c>
      <c r="E101" s="1" t="s">
        <v>53</v>
      </c>
      <c r="F101" s="62"/>
      <c r="G101" s="62"/>
      <c r="H101" s="62">
        <f t="shared" si="4"/>
        <v>0</v>
      </c>
      <c r="I101" s="62">
        <f t="shared" si="5"/>
        <v>0</v>
      </c>
    </row>
    <row r="102" spans="1:9" ht="62" x14ac:dyDescent="0.35">
      <c r="A102" s="1">
        <v>8</v>
      </c>
      <c r="B102" s="1" t="s">
        <v>191</v>
      </c>
      <c r="C102" s="1" t="s">
        <v>496</v>
      </c>
      <c r="D102" s="2">
        <v>2</v>
      </c>
      <c r="E102" s="1" t="s">
        <v>53</v>
      </c>
      <c r="F102" s="62"/>
      <c r="G102" s="62"/>
      <c r="H102" s="62">
        <f t="shared" si="4"/>
        <v>0</v>
      </c>
      <c r="I102" s="62">
        <f t="shared" si="5"/>
        <v>0</v>
      </c>
    </row>
    <row r="103" spans="1:9" ht="62" x14ac:dyDescent="0.35">
      <c r="A103" s="1">
        <v>9</v>
      </c>
      <c r="B103" s="1" t="s">
        <v>192</v>
      </c>
      <c r="C103" s="1" t="s">
        <v>493</v>
      </c>
      <c r="D103" s="2">
        <v>3</v>
      </c>
      <c r="E103" s="1" t="s">
        <v>53</v>
      </c>
      <c r="F103" s="62"/>
      <c r="G103" s="62"/>
      <c r="H103" s="62">
        <f t="shared" si="4"/>
        <v>0</v>
      </c>
      <c r="I103" s="62">
        <f t="shared" si="5"/>
        <v>0</v>
      </c>
    </row>
    <row r="104" spans="1:9" ht="62" x14ac:dyDescent="0.35">
      <c r="A104" s="1">
        <v>10</v>
      </c>
      <c r="B104" s="1" t="s">
        <v>193</v>
      </c>
      <c r="C104" s="1" t="s">
        <v>492</v>
      </c>
      <c r="D104" s="2">
        <v>6</v>
      </c>
      <c r="E104" s="1" t="s">
        <v>53</v>
      </c>
      <c r="F104" s="62"/>
      <c r="G104" s="62"/>
      <c r="H104" s="62">
        <f t="shared" si="4"/>
        <v>0</v>
      </c>
      <c r="I104" s="62">
        <f t="shared" si="5"/>
        <v>0</v>
      </c>
    </row>
    <row r="105" spans="1:9" ht="62" x14ac:dyDescent="0.35">
      <c r="A105" s="1">
        <v>11</v>
      </c>
      <c r="B105" s="1" t="s">
        <v>194</v>
      </c>
      <c r="C105" s="1" t="s">
        <v>195</v>
      </c>
      <c r="D105" s="2">
        <v>8</v>
      </c>
      <c r="E105" s="1" t="s">
        <v>53</v>
      </c>
      <c r="F105" s="62"/>
      <c r="G105" s="62"/>
      <c r="H105" s="62">
        <f t="shared" si="4"/>
        <v>0</v>
      </c>
      <c r="I105" s="62">
        <f t="shared" si="5"/>
        <v>0</v>
      </c>
    </row>
    <row r="106" spans="1:9" ht="46.5" x14ac:dyDescent="0.35">
      <c r="A106" s="1">
        <v>12</v>
      </c>
      <c r="B106" s="1" t="s">
        <v>196</v>
      </c>
      <c r="C106" s="1" t="s">
        <v>197</v>
      </c>
      <c r="D106" s="2">
        <v>5</v>
      </c>
      <c r="E106" s="1" t="s">
        <v>53</v>
      </c>
      <c r="F106" s="62"/>
      <c r="G106" s="62"/>
      <c r="H106" s="62">
        <f t="shared" si="4"/>
        <v>0</v>
      </c>
      <c r="I106" s="62">
        <f t="shared" si="5"/>
        <v>0</v>
      </c>
    </row>
    <row r="107" spans="1:9" x14ac:dyDescent="0.35">
      <c r="A107" s="4"/>
      <c r="B107" s="4"/>
      <c r="C107" s="14" t="s">
        <v>38</v>
      </c>
      <c r="D107" s="4"/>
      <c r="E107" s="4"/>
      <c r="F107" s="63"/>
      <c r="G107" s="63"/>
      <c r="H107" s="61">
        <f>SUM(H95:H106)</f>
        <v>0</v>
      </c>
      <c r="I107" s="61">
        <f>SUM(I95:I106)</f>
        <v>0</v>
      </c>
    </row>
    <row r="109" spans="1:9" x14ac:dyDescent="0.35">
      <c r="A109" s="4"/>
      <c r="B109" s="4"/>
      <c r="C109" s="14" t="s">
        <v>16</v>
      </c>
    </row>
    <row r="110" spans="1:9" ht="30" x14ac:dyDescent="0.35">
      <c r="A110" s="14" t="s">
        <v>21</v>
      </c>
      <c r="B110" s="14" t="s">
        <v>22</v>
      </c>
      <c r="C110" s="14" t="s">
        <v>23</v>
      </c>
      <c r="D110" s="15" t="s">
        <v>24</v>
      </c>
      <c r="E110" s="14" t="s">
        <v>25</v>
      </c>
      <c r="F110" s="61" t="s">
        <v>26</v>
      </c>
      <c r="G110" s="61" t="s">
        <v>27</v>
      </c>
      <c r="H110" s="61" t="s">
        <v>28</v>
      </c>
      <c r="I110" s="61" t="s">
        <v>29</v>
      </c>
    </row>
    <row r="111" spans="1:9" ht="77.5" x14ac:dyDescent="0.35">
      <c r="A111" s="1">
        <v>1</v>
      </c>
      <c r="B111" s="1" t="s">
        <v>204</v>
      </c>
      <c r="C111" s="1" t="s">
        <v>205</v>
      </c>
      <c r="D111" s="2">
        <v>2.5</v>
      </c>
      <c r="E111" s="1" t="s">
        <v>206</v>
      </c>
      <c r="F111" s="62"/>
      <c r="G111" s="62"/>
      <c r="H111" s="62">
        <f>D111*F111</f>
        <v>0</v>
      </c>
      <c r="I111" s="62">
        <f>D111*G111</f>
        <v>0</v>
      </c>
    </row>
    <row r="112" spans="1:9" ht="77.5" x14ac:dyDescent="0.35">
      <c r="A112" s="1">
        <v>2</v>
      </c>
      <c r="B112" s="1" t="s">
        <v>207</v>
      </c>
      <c r="C112" s="1" t="s">
        <v>208</v>
      </c>
      <c r="D112" s="2">
        <v>250</v>
      </c>
      <c r="E112" s="1" t="s">
        <v>32</v>
      </c>
      <c r="F112" s="62"/>
      <c r="G112" s="62"/>
      <c r="H112" s="62">
        <f>D112*F112</f>
        <v>0</v>
      </c>
      <c r="I112" s="62">
        <f>D112*G112</f>
        <v>0</v>
      </c>
    </row>
    <row r="113" spans="1:9" ht="93" x14ac:dyDescent="0.35">
      <c r="A113" s="1">
        <v>3</v>
      </c>
      <c r="B113" s="1" t="s">
        <v>213</v>
      </c>
      <c r="C113" s="1" t="s">
        <v>491</v>
      </c>
      <c r="D113" s="2">
        <v>420</v>
      </c>
      <c r="E113" s="1" t="s">
        <v>32</v>
      </c>
      <c r="F113" s="62"/>
      <c r="G113" s="62"/>
      <c r="H113" s="62">
        <f>D113*F113</f>
        <v>0</v>
      </c>
      <c r="I113" s="62">
        <f>D113*G113</f>
        <v>0</v>
      </c>
    </row>
    <row r="114" spans="1:9" x14ac:dyDescent="0.35">
      <c r="A114" s="4"/>
      <c r="B114" s="4"/>
      <c r="C114" s="14" t="s">
        <v>38</v>
      </c>
      <c r="D114" s="4"/>
      <c r="E114" s="4"/>
      <c r="F114" s="63"/>
      <c r="G114" s="63"/>
      <c r="H114" s="61">
        <f>SUM(H111:H113)</f>
        <v>0</v>
      </c>
      <c r="I114" s="61">
        <f>SUM(I111:I113)</f>
        <v>0</v>
      </c>
    </row>
    <row r="116" spans="1:9" x14ac:dyDescent="0.35">
      <c r="A116" s="4"/>
      <c r="B116" s="4"/>
      <c r="C116" s="14" t="s">
        <v>17</v>
      </c>
    </row>
    <row r="117" spans="1:9" ht="30" x14ac:dyDescent="0.35">
      <c r="A117" s="14" t="s">
        <v>21</v>
      </c>
      <c r="B117" s="14" t="s">
        <v>22</v>
      </c>
      <c r="C117" s="14" t="s">
        <v>23</v>
      </c>
      <c r="D117" s="15" t="s">
        <v>24</v>
      </c>
      <c r="E117" s="14" t="s">
        <v>25</v>
      </c>
      <c r="F117" s="61" t="s">
        <v>26</v>
      </c>
      <c r="G117" s="61" t="s">
        <v>27</v>
      </c>
      <c r="H117" s="61" t="s">
        <v>28</v>
      </c>
      <c r="I117" s="61" t="s">
        <v>29</v>
      </c>
    </row>
    <row r="118" spans="1:9" ht="108.5" x14ac:dyDescent="0.35">
      <c r="A118" s="1">
        <v>1</v>
      </c>
      <c r="B118" s="1" t="s">
        <v>222</v>
      </c>
      <c r="C118" s="1" t="s">
        <v>490</v>
      </c>
      <c r="D118" s="2">
        <v>30</v>
      </c>
      <c r="E118" s="1" t="s">
        <v>32</v>
      </c>
      <c r="F118" s="62"/>
      <c r="G118" s="62"/>
      <c r="H118" s="62">
        <f>D118*F118</f>
        <v>0</v>
      </c>
      <c r="I118" s="62">
        <f>D118*G118</f>
        <v>0</v>
      </c>
    </row>
    <row r="119" spans="1:9" ht="170.5" x14ac:dyDescent="0.35">
      <c r="A119" s="1">
        <v>2</v>
      </c>
      <c r="B119" s="1" t="s">
        <v>223</v>
      </c>
      <c r="C119" s="1" t="s">
        <v>501</v>
      </c>
      <c r="D119" s="2">
        <v>30</v>
      </c>
      <c r="E119" s="1" t="s">
        <v>32</v>
      </c>
      <c r="F119" s="62"/>
      <c r="G119" s="62"/>
      <c r="H119" s="62">
        <f>D119*F119</f>
        <v>0</v>
      </c>
      <c r="I119" s="62">
        <f>D119*G119</f>
        <v>0</v>
      </c>
    </row>
    <row r="120" spans="1:9" ht="139.5" x14ac:dyDescent="0.35">
      <c r="A120" s="1">
        <v>4</v>
      </c>
      <c r="B120" s="1" t="s">
        <v>225</v>
      </c>
      <c r="C120" s="1" t="s">
        <v>489</v>
      </c>
      <c r="D120" s="2">
        <v>30</v>
      </c>
      <c r="E120" s="1" t="s">
        <v>32</v>
      </c>
      <c r="F120" s="62"/>
      <c r="G120" s="62"/>
      <c r="H120" s="62">
        <f>D120*F120</f>
        <v>0</v>
      </c>
      <c r="I120" s="62">
        <f>D120*G120</f>
        <v>0</v>
      </c>
    </row>
    <row r="121" spans="1:9" ht="108.5" x14ac:dyDescent="0.35">
      <c r="A121" s="1">
        <v>5</v>
      </c>
      <c r="B121" s="1" t="s">
        <v>226</v>
      </c>
      <c r="C121" s="1" t="s">
        <v>488</v>
      </c>
      <c r="D121" s="2">
        <v>30</v>
      </c>
      <c r="E121" s="1" t="s">
        <v>32</v>
      </c>
      <c r="F121" s="62"/>
      <c r="G121" s="62"/>
      <c r="H121" s="62">
        <f>D121*F121</f>
        <v>0</v>
      </c>
      <c r="I121" s="62">
        <f>D121*G121</f>
        <v>0</v>
      </c>
    </row>
    <row r="122" spans="1:9" x14ac:dyDescent="0.35">
      <c r="A122" s="4"/>
      <c r="B122" s="4"/>
      <c r="C122" s="14" t="s">
        <v>38</v>
      </c>
      <c r="D122" s="4"/>
      <c r="E122" s="4"/>
      <c r="F122" s="63"/>
      <c r="G122" s="63"/>
      <c r="H122" s="61">
        <f>SUM(H118:H121)</f>
        <v>0</v>
      </c>
      <c r="I122" s="61">
        <f>SUM(I118:I121)</f>
        <v>0</v>
      </c>
    </row>
  </sheetData>
  <mergeCells count="3">
    <mergeCell ref="D15:E15"/>
    <mergeCell ref="D16:E16"/>
    <mergeCell ref="D17:E17"/>
  </mergeCells>
  <printOptions horizontalCentered="1"/>
  <pageMargins left="0.74803149606299213" right="0.74803149606299213" top="0.98425196850393704" bottom="0.98425196850393704" header="0.51181102362204722" footer="0.51181102362204722"/>
  <pageSetup paperSize="9" scale="58" orientation="portrait" horizontalDpi="4294967293" verticalDpi="4294967293"/>
  <headerFooter>
    <oddFooter>&amp;P. oldal, összesen: &amp;N</oddFooter>
  </headerFooter>
  <rowBreaks count="1" manualBreakCount="1">
    <brk id="7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1"/>
  <sheetViews>
    <sheetView tabSelected="1" zoomScaleNormal="100" zoomScaleSheetLayoutView="90" workbookViewId="0">
      <selection activeCell="F25" sqref="F25:G30"/>
    </sheetView>
  </sheetViews>
  <sheetFormatPr defaultColWidth="9.1796875" defaultRowHeight="15.5" x14ac:dyDescent="0.35"/>
  <cols>
    <col min="1" max="1" width="5.453125" style="5" customWidth="1"/>
    <col min="2" max="2" width="23.6328125" style="5" bestFit="1" customWidth="1"/>
    <col min="3" max="3" width="36.6328125" style="5" bestFit="1" customWidth="1"/>
    <col min="4" max="5" width="14.36328125" style="5" bestFit="1" customWidth="1"/>
    <col min="6" max="6" width="13" style="60" bestFit="1" customWidth="1"/>
    <col min="7" max="7" width="11.36328125" style="60" bestFit="1" customWidth="1"/>
    <col min="8" max="9" width="14.453125" style="60" bestFit="1" customWidth="1"/>
    <col min="10" max="16384" width="9.1796875" style="5"/>
  </cols>
  <sheetData>
    <row r="1" spans="1:9" s="6" customFormat="1" ht="60" x14ac:dyDescent="0.35">
      <c r="A1" s="4"/>
      <c r="B1" s="13" t="s">
        <v>289</v>
      </c>
      <c r="C1" s="14" t="s">
        <v>0</v>
      </c>
      <c r="D1" s="15" t="s">
        <v>1</v>
      </c>
      <c r="E1" s="15" t="s">
        <v>2</v>
      </c>
      <c r="F1" s="60"/>
      <c r="G1" s="60"/>
      <c r="H1" s="60"/>
      <c r="I1" s="60"/>
    </row>
    <row r="2" spans="1:9" s="6" customFormat="1" x14ac:dyDescent="0.35">
      <c r="A2" s="4"/>
      <c r="B2" s="4"/>
      <c r="C2" s="1" t="s">
        <v>4</v>
      </c>
      <c r="D2" s="3">
        <f>H16</f>
        <v>0</v>
      </c>
      <c r="E2" s="3">
        <f>I16</f>
        <v>0</v>
      </c>
      <c r="F2" s="60"/>
      <c r="G2" s="60"/>
      <c r="H2" s="60"/>
      <c r="I2" s="60"/>
    </row>
    <row r="3" spans="1:9" ht="31" x14ac:dyDescent="0.35">
      <c r="A3" s="4"/>
      <c r="B3" s="4"/>
      <c r="C3" s="1" t="s">
        <v>18</v>
      </c>
      <c r="D3" s="3">
        <f>H21</f>
        <v>0</v>
      </c>
      <c r="E3" s="3">
        <f>I21</f>
        <v>0</v>
      </c>
    </row>
    <row r="4" spans="1:9" x14ac:dyDescent="0.35">
      <c r="A4" s="4"/>
      <c r="B4" s="4"/>
      <c r="C4" s="1" t="s">
        <v>19</v>
      </c>
      <c r="D4" s="3">
        <f>H31</f>
        <v>0</v>
      </c>
      <c r="E4" s="3">
        <f>I31</f>
        <v>0</v>
      </c>
    </row>
    <row r="5" spans="1:9" x14ac:dyDescent="0.35">
      <c r="A5" s="4"/>
      <c r="B5" s="4"/>
      <c r="C5" s="14" t="s">
        <v>20</v>
      </c>
      <c r="D5" s="16">
        <f>SUM(D2:D4)</f>
        <v>0</v>
      </c>
      <c r="E5" s="16">
        <f>SUM(E2:E4)</f>
        <v>0</v>
      </c>
    </row>
    <row r="6" spans="1:9" x14ac:dyDescent="0.35">
      <c r="A6" s="4"/>
      <c r="B6" s="17"/>
      <c r="C6" s="14" t="s">
        <v>259</v>
      </c>
      <c r="D6" s="79">
        <f>D5+E5</f>
        <v>0</v>
      </c>
      <c r="E6" s="80"/>
    </row>
    <row r="7" spans="1:9" x14ac:dyDescent="0.35">
      <c r="A7" s="4"/>
      <c r="B7" s="17"/>
      <c r="C7" s="14" t="s">
        <v>260</v>
      </c>
      <c r="D7" s="79">
        <f>D6*0.27</f>
        <v>0</v>
      </c>
      <c r="E7" s="80"/>
    </row>
    <row r="8" spans="1:9" x14ac:dyDescent="0.35">
      <c r="A8" s="4"/>
      <c r="B8" s="17"/>
      <c r="C8" s="14" t="s">
        <v>261</v>
      </c>
      <c r="D8" s="79">
        <f>D6+D7</f>
        <v>0</v>
      </c>
      <c r="E8" s="80"/>
    </row>
    <row r="9" spans="1:9" x14ac:dyDescent="0.35">
      <c r="D9" s="6"/>
      <c r="E9" s="6"/>
    </row>
    <row r="11" spans="1:9" x14ac:dyDescent="0.35">
      <c r="A11" s="4"/>
      <c r="B11" s="4"/>
      <c r="C11" s="14" t="s">
        <v>4</v>
      </c>
    </row>
    <row r="12" spans="1:9" ht="30" x14ac:dyDescent="0.35">
      <c r="A12" s="14" t="s">
        <v>21</v>
      </c>
      <c r="B12" s="14" t="s">
        <v>22</v>
      </c>
      <c r="C12" s="14" t="s">
        <v>23</v>
      </c>
      <c r="D12" s="15" t="s">
        <v>24</v>
      </c>
      <c r="E12" s="14" t="s">
        <v>25</v>
      </c>
      <c r="F12" s="61" t="s">
        <v>26</v>
      </c>
      <c r="G12" s="61" t="s">
        <v>27</v>
      </c>
      <c r="H12" s="61" t="s">
        <v>28</v>
      </c>
      <c r="I12" s="61" t="s">
        <v>29</v>
      </c>
    </row>
    <row r="13" spans="1:9" ht="124" x14ac:dyDescent="0.35">
      <c r="A13" s="1">
        <v>1</v>
      </c>
      <c r="B13" s="1" t="s">
        <v>49</v>
      </c>
      <c r="C13" s="1" t="s">
        <v>516</v>
      </c>
      <c r="D13" s="2">
        <v>17</v>
      </c>
      <c r="E13" s="1" t="s">
        <v>41</v>
      </c>
      <c r="F13" s="62"/>
      <c r="G13" s="62"/>
      <c r="H13" s="62">
        <f>D13*F13</f>
        <v>0</v>
      </c>
      <c r="I13" s="62">
        <f>D13*G13</f>
        <v>0</v>
      </c>
    </row>
    <row r="14" spans="1:9" ht="49.5" x14ac:dyDescent="0.35">
      <c r="A14" s="1">
        <v>2</v>
      </c>
      <c r="B14" s="1" t="s">
        <v>52</v>
      </c>
      <c r="C14" s="1" t="s">
        <v>248</v>
      </c>
      <c r="D14" s="2">
        <v>1</v>
      </c>
      <c r="E14" s="1" t="s">
        <v>53</v>
      </c>
      <c r="F14" s="62"/>
      <c r="G14" s="62"/>
      <c r="H14" s="62">
        <f>D14*F14</f>
        <v>0</v>
      </c>
      <c r="I14" s="62">
        <f>D14*G14</f>
        <v>0</v>
      </c>
    </row>
    <row r="15" spans="1:9" ht="62" x14ac:dyDescent="0.35">
      <c r="A15" s="1">
        <v>3</v>
      </c>
      <c r="B15" s="1" t="s">
        <v>54</v>
      </c>
      <c r="C15" s="1" t="s">
        <v>55</v>
      </c>
      <c r="D15" s="2">
        <v>4</v>
      </c>
      <c r="E15" s="1" t="s">
        <v>41</v>
      </c>
      <c r="F15" s="62"/>
      <c r="G15" s="62"/>
      <c r="H15" s="62">
        <f>D15*F15</f>
        <v>0</v>
      </c>
      <c r="I15" s="62">
        <f>D15*G15</f>
        <v>0</v>
      </c>
    </row>
    <row r="16" spans="1:9" x14ac:dyDescent="0.35">
      <c r="A16" s="4"/>
      <c r="B16" s="4"/>
      <c r="C16" s="14" t="s">
        <v>38</v>
      </c>
      <c r="D16" s="4"/>
      <c r="E16" s="4"/>
      <c r="F16" s="63"/>
      <c r="G16" s="63"/>
      <c r="H16" s="61">
        <f>SUM(H13:H15)</f>
        <v>0</v>
      </c>
      <c r="I16" s="61">
        <f>SUM(I13:I15)</f>
        <v>0</v>
      </c>
    </row>
    <row r="18" spans="1:9" ht="30" x14ac:dyDescent="0.35">
      <c r="A18" s="4"/>
      <c r="B18" s="4"/>
      <c r="C18" s="14" t="s">
        <v>18</v>
      </c>
    </row>
    <row r="19" spans="1:9" ht="30" x14ac:dyDescent="0.35">
      <c r="A19" s="14" t="s">
        <v>21</v>
      </c>
      <c r="B19" s="14" t="s">
        <v>22</v>
      </c>
      <c r="C19" s="14" t="s">
        <v>23</v>
      </c>
      <c r="D19" s="15" t="s">
        <v>24</v>
      </c>
      <c r="E19" s="14" t="s">
        <v>25</v>
      </c>
      <c r="F19" s="61" t="s">
        <v>26</v>
      </c>
      <c r="G19" s="61" t="s">
        <v>27</v>
      </c>
      <c r="H19" s="61" t="s">
        <v>28</v>
      </c>
      <c r="I19" s="61" t="s">
        <v>29</v>
      </c>
    </row>
    <row r="20" spans="1:9" ht="93" x14ac:dyDescent="0.35">
      <c r="A20" s="1">
        <v>1</v>
      </c>
      <c r="B20" s="1" t="s">
        <v>230</v>
      </c>
      <c r="C20" s="1" t="s">
        <v>518</v>
      </c>
      <c r="D20" s="2">
        <v>13</v>
      </c>
      <c r="E20" s="1" t="s">
        <v>41</v>
      </c>
      <c r="F20" s="62"/>
      <c r="G20" s="62"/>
      <c r="H20" s="62">
        <f>D20*F20</f>
        <v>0</v>
      </c>
      <c r="I20" s="62">
        <f>D20*G20</f>
        <v>0</v>
      </c>
    </row>
    <row r="21" spans="1:9" x14ac:dyDescent="0.35">
      <c r="A21" s="4"/>
      <c r="B21" s="4"/>
      <c r="C21" s="14" t="s">
        <v>38</v>
      </c>
      <c r="D21" s="4"/>
      <c r="E21" s="4"/>
      <c r="F21" s="63"/>
      <c r="G21" s="63"/>
      <c r="H21" s="61">
        <f>SUM(H20:H20)</f>
        <v>0</v>
      </c>
      <c r="I21" s="61">
        <f>SUM(I20:I20)</f>
        <v>0</v>
      </c>
    </row>
    <row r="23" spans="1:9" x14ac:dyDescent="0.35">
      <c r="A23" s="4"/>
      <c r="B23" s="4"/>
      <c r="C23" s="14" t="s">
        <v>19</v>
      </c>
    </row>
    <row r="24" spans="1:9" ht="30" x14ac:dyDescent="0.35">
      <c r="A24" s="14" t="s">
        <v>21</v>
      </c>
      <c r="B24" s="14" t="s">
        <v>22</v>
      </c>
      <c r="C24" s="14" t="s">
        <v>23</v>
      </c>
      <c r="D24" s="15" t="s">
        <v>24</v>
      </c>
      <c r="E24" s="14" t="s">
        <v>25</v>
      </c>
      <c r="F24" s="61" t="s">
        <v>26</v>
      </c>
      <c r="G24" s="61" t="s">
        <v>27</v>
      </c>
      <c r="H24" s="61" t="s">
        <v>28</v>
      </c>
      <c r="I24" s="61" t="s">
        <v>29</v>
      </c>
    </row>
    <row r="25" spans="1:9" ht="31" x14ac:dyDescent="0.35">
      <c r="A25" s="1">
        <v>1</v>
      </c>
      <c r="B25" s="1" t="s">
        <v>233</v>
      </c>
      <c r="C25" s="1" t="s">
        <v>234</v>
      </c>
      <c r="D25" s="2">
        <v>93</v>
      </c>
      <c r="E25" s="1" t="s">
        <v>32</v>
      </c>
      <c r="F25" s="62"/>
      <c r="G25" s="62"/>
      <c r="H25" s="62">
        <f t="shared" ref="H25:H30" si="0">D25*F25</f>
        <v>0</v>
      </c>
      <c r="I25" s="62">
        <f t="shared" ref="I25:I30" si="1">D25*G25</f>
        <v>0</v>
      </c>
    </row>
    <row r="26" spans="1:9" ht="170.5" x14ac:dyDescent="0.35">
      <c r="A26" s="1">
        <v>2</v>
      </c>
      <c r="B26" s="1" t="s">
        <v>235</v>
      </c>
      <c r="C26" s="1" t="s">
        <v>517</v>
      </c>
      <c r="D26" s="2">
        <v>13</v>
      </c>
      <c r="E26" s="1" t="s">
        <v>91</v>
      </c>
      <c r="F26" s="62"/>
      <c r="G26" s="62"/>
      <c r="H26" s="62">
        <f t="shared" si="0"/>
        <v>0</v>
      </c>
      <c r="I26" s="62">
        <f t="shared" si="1"/>
        <v>0</v>
      </c>
    </row>
    <row r="27" spans="1:9" ht="77.5" x14ac:dyDescent="0.35">
      <c r="A27" s="1">
        <v>3</v>
      </c>
      <c r="B27" s="1" t="s">
        <v>236</v>
      </c>
      <c r="C27" s="1" t="s">
        <v>237</v>
      </c>
      <c r="D27" s="2">
        <v>93</v>
      </c>
      <c r="E27" s="1" t="s">
        <v>32</v>
      </c>
      <c r="F27" s="62"/>
      <c r="G27" s="62"/>
      <c r="H27" s="62">
        <f t="shared" si="0"/>
        <v>0</v>
      </c>
      <c r="I27" s="62">
        <f t="shared" si="1"/>
        <v>0</v>
      </c>
    </row>
    <row r="28" spans="1:9" ht="77.5" x14ac:dyDescent="0.35">
      <c r="A28" s="1">
        <v>4</v>
      </c>
      <c r="B28" s="1" t="s">
        <v>238</v>
      </c>
      <c r="C28" s="1" t="s">
        <v>239</v>
      </c>
      <c r="D28" s="2">
        <v>40</v>
      </c>
      <c r="E28" s="1" t="s">
        <v>32</v>
      </c>
      <c r="F28" s="62"/>
      <c r="G28" s="62"/>
      <c r="H28" s="62">
        <f t="shared" si="0"/>
        <v>0</v>
      </c>
      <c r="I28" s="62">
        <f t="shared" si="1"/>
        <v>0</v>
      </c>
    </row>
    <row r="29" spans="1:9" x14ac:dyDescent="0.35">
      <c r="A29" s="1">
        <v>5</v>
      </c>
      <c r="B29" s="1" t="s">
        <v>242</v>
      </c>
      <c r="C29" s="1" t="s">
        <v>243</v>
      </c>
      <c r="D29" s="2">
        <v>1</v>
      </c>
      <c r="E29" s="1" t="s">
        <v>53</v>
      </c>
      <c r="F29" s="62"/>
      <c r="G29" s="62"/>
      <c r="H29" s="62">
        <f t="shared" si="0"/>
        <v>0</v>
      </c>
      <c r="I29" s="62">
        <f t="shared" si="1"/>
        <v>0</v>
      </c>
    </row>
    <row r="30" spans="1:9" ht="46.5" x14ac:dyDescent="0.35">
      <c r="A30" s="1">
        <v>6</v>
      </c>
      <c r="B30" s="1" t="s">
        <v>244</v>
      </c>
      <c r="C30" s="1" t="s">
        <v>245</v>
      </c>
      <c r="D30" s="2">
        <v>1</v>
      </c>
      <c r="E30" s="1" t="s">
        <v>53</v>
      </c>
      <c r="F30" s="62"/>
      <c r="G30" s="62"/>
      <c r="H30" s="62">
        <f t="shared" si="0"/>
        <v>0</v>
      </c>
      <c r="I30" s="62">
        <f t="shared" si="1"/>
        <v>0</v>
      </c>
    </row>
    <row r="31" spans="1:9" x14ac:dyDescent="0.35">
      <c r="A31" s="4"/>
      <c r="B31" s="4"/>
      <c r="C31" s="14" t="s">
        <v>38</v>
      </c>
      <c r="D31" s="4"/>
      <c r="E31" s="4"/>
      <c r="F31" s="63"/>
      <c r="G31" s="63"/>
      <c r="H31" s="61">
        <f>SUM(H25:H30)</f>
        <v>0</v>
      </c>
      <c r="I31" s="61">
        <f>SUM(I25:I30)</f>
        <v>0</v>
      </c>
    </row>
  </sheetData>
  <mergeCells count="3">
    <mergeCell ref="D6:E6"/>
    <mergeCell ref="D7:E7"/>
    <mergeCell ref="D8:E8"/>
  </mergeCells>
  <printOptions horizontalCentered="1"/>
  <pageMargins left="0.74803149606299213" right="0.74803149606299213" top="0.98425196850393704" bottom="0.98425196850393704" header="0.51181102362204722" footer="0.51181102362204722"/>
  <pageSetup paperSize="9" scale="58" orientation="portrait" horizontalDpi="4294967293" verticalDpi="4294967293"/>
  <headerFooter>
    <oddFooter>&amp;P. oldal, összesen: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0"/>
  <sheetViews>
    <sheetView zoomScaleNormal="100" zoomScaleSheetLayoutView="90" workbookViewId="0">
      <selection activeCell="G19" sqref="F18:G19"/>
    </sheetView>
  </sheetViews>
  <sheetFormatPr defaultColWidth="9.1796875" defaultRowHeight="15.5" x14ac:dyDescent="0.35"/>
  <cols>
    <col min="1" max="1" width="5.453125" style="5" customWidth="1"/>
    <col min="2" max="2" width="23.6328125" style="5" bestFit="1" customWidth="1"/>
    <col min="3" max="3" width="36.6328125" style="5" bestFit="1" customWidth="1"/>
    <col min="4" max="5" width="14.36328125" style="5" bestFit="1" customWidth="1"/>
    <col min="6" max="6" width="13" style="60" bestFit="1" customWidth="1"/>
    <col min="7" max="7" width="11.36328125" style="60" bestFit="1" customWidth="1"/>
    <col min="8" max="9" width="14.453125" style="60" bestFit="1" customWidth="1"/>
    <col min="10" max="16384" width="9.1796875" style="5"/>
  </cols>
  <sheetData>
    <row r="1" spans="1:9" s="6" customFormat="1" ht="60" x14ac:dyDescent="0.35">
      <c r="A1" s="4"/>
      <c r="B1" s="13" t="s">
        <v>290</v>
      </c>
      <c r="C1" s="14" t="s">
        <v>0</v>
      </c>
      <c r="D1" s="15" t="s">
        <v>1</v>
      </c>
      <c r="E1" s="15" t="s">
        <v>2</v>
      </c>
      <c r="F1" s="60"/>
      <c r="G1" s="60"/>
      <c r="H1" s="60"/>
      <c r="I1" s="60"/>
    </row>
    <row r="2" spans="1:9" s="6" customFormat="1" x14ac:dyDescent="0.35">
      <c r="A2" s="4"/>
      <c r="B2" s="4"/>
      <c r="C2" s="1" t="s">
        <v>4</v>
      </c>
      <c r="D2" s="3">
        <f>H14</f>
        <v>0</v>
      </c>
      <c r="E2" s="3">
        <f>I14</f>
        <v>0</v>
      </c>
      <c r="F2" s="60"/>
      <c r="G2" s="60"/>
      <c r="H2" s="60"/>
      <c r="I2" s="60"/>
    </row>
    <row r="3" spans="1:9" s="6" customFormat="1" x14ac:dyDescent="0.35">
      <c r="A3" s="4"/>
      <c r="B3" s="4"/>
      <c r="C3" s="1" t="s">
        <v>6</v>
      </c>
      <c r="D3" s="3">
        <f>H20</f>
        <v>0</v>
      </c>
      <c r="E3" s="3">
        <f>I20</f>
        <v>0</v>
      </c>
      <c r="F3" s="60"/>
      <c r="G3" s="60"/>
      <c r="H3" s="60"/>
      <c r="I3" s="60"/>
    </row>
    <row r="4" spans="1:9" x14ac:dyDescent="0.35">
      <c r="A4" s="4"/>
      <c r="B4" s="4"/>
      <c r="C4" s="14" t="s">
        <v>20</v>
      </c>
      <c r="D4" s="16">
        <f>SUM(D2:D3)</f>
        <v>0</v>
      </c>
      <c r="E4" s="16">
        <f>SUM(E2:E3)</f>
        <v>0</v>
      </c>
    </row>
    <row r="5" spans="1:9" x14ac:dyDescent="0.35">
      <c r="A5" s="4"/>
      <c r="B5" s="17"/>
      <c r="C5" s="14" t="s">
        <v>259</v>
      </c>
      <c r="D5" s="79">
        <f>D4+E4</f>
        <v>0</v>
      </c>
      <c r="E5" s="80"/>
    </row>
    <row r="6" spans="1:9" x14ac:dyDescent="0.35">
      <c r="A6" s="4"/>
      <c r="B6" s="17"/>
      <c r="C6" s="14" t="s">
        <v>260</v>
      </c>
      <c r="D6" s="79">
        <f>D5*0.27</f>
        <v>0</v>
      </c>
      <c r="E6" s="80"/>
    </row>
    <row r="7" spans="1:9" x14ac:dyDescent="0.35">
      <c r="A7" s="4"/>
      <c r="B7" s="17"/>
      <c r="C7" s="14" t="s">
        <v>261</v>
      </c>
      <c r="D7" s="79">
        <f>D5+D6</f>
        <v>0</v>
      </c>
      <c r="E7" s="80"/>
    </row>
    <row r="8" spans="1:9" x14ac:dyDescent="0.35">
      <c r="D8" s="6"/>
      <c r="E8" s="6"/>
    </row>
    <row r="10" spans="1:9" x14ac:dyDescent="0.35">
      <c r="A10" s="4" t="s">
        <v>294</v>
      </c>
      <c r="B10" s="4"/>
      <c r="C10" s="14" t="s">
        <v>4</v>
      </c>
    </row>
    <row r="11" spans="1:9" ht="30" x14ac:dyDescent="0.35">
      <c r="A11" s="14" t="s">
        <v>21</v>
      </c>
      <c r="B11" s="14" t="s">
        <v>22</v>
      </c>
      <c r="C11" s="14" t="s">
        <v>23</v>
      </c>
      <c r="D11" s="15" t="s">
        <v>24</v>
      </c>
      <c r="E11" s="14" t="s">
        <v>25</v>
      </c>
      <c r="F11" s="61" t="s">
        <v>26</v>
      </c>
      <c r="G11" s="61" t="s">
        <v>27</v>
      </c>
      <c r="H11" s="61" t="s">
        <v>28</v>
      </c>
      <c r="I11" s="61" t="s">
        <v>29</v>
      </c>
    </row>
    <row r="12" spans="1:9" ht="49.5" x14ac:dyDescent="0.35">
      <c r="A12" s="1">
        <v>1</v>
      </c>
      <c r="B12" s="1" t="s">
        <v>52</v>
      </c>
      <c r="C12" s="1" t="s">
        <v>248</v>
      </c>
      <c r="D12" s="2">
        <v>1</v>
      </c>
      <c r="E12" s="1" t="s">
        <v>53</v>
      </c>
      <c r="F12" s="62"/>
      <c r="G12" s="62"/>
      <c r="H12" s="62">
        <f>D12*F12</f>
        <v>0</v>
      </c>
      <c r="I12" s="62">
        <f>D12*G12</f>
        <v>0</v>
      </c>
    </row>
    <row r="13" spans="1:9" ht="62" x14ac:dyDescent="0.35">
      <c r="A13" s="1">
        <v>2</v>
      </c>
      <c r="B13" s="1" t="s">
        <v>54</v>
      </c>
      <c r="C13" s="1" t="s">
        <v>55</v>
      </c>
      <c r="D13" s="2">
        <v>4</v>
      </c>
      <c r="E13" s="1" t="s">
        <v>41</v>
      </c>
      <c r="F13" s="62"/>
      <c r="G13" s="62"/>
      <c r="H13" s="62">
        <f>D13*F13</f>
        <v>0</v>
      </c>
      <c r="I13" s="62">
        <f>D13*G13</f>
        <v>0</v>
      </c>
    </row>
    <row r="14" spans="1:9" x14ac:dyDescent="0.35">
      <c r="A14" s="4"/>
      <c r="B14" s="4"/>
      <c r="C14" s="14" t="s">
        <v>38</v>
      </c>
      <c r="D14" s="4"/>
      <c r="E14" s="4"/>
      <c r="F14" s="63"/>
      <c r="G14" s="63"/>
      <c r="H14" s="61">
        <f>SUM(H12:H13)</f>
        <v>0</v>
      </c>
      <c r="I14" s="61">
        <f>SUM(I12:I13)</f>
        <v>0</v>
      </c>
    </row>
    <row r="16" spans="1:9" x14ac:dyDescent="0.35">
      <c r="A16" s="4"/>
      <c r="B16" s="4"/>
      <c r="C16" s="14" t="s">
        <v>6</v>
      </c>
    </row>
    <row r="17" spans="1:9" ht="30" x14ac:dyDescent="0.35">
      <c r="A17" s="14" t="s">
        <v>21</v>
      </c>
      <c r="B17" s="14" t="s">
        <v>22</v>
      </c>
      <c r="C17" s="14" t="s">
        <v>23</v>
      </c>
      <c r="D17" s="15" t="s">
        <v>24</v>
      </c>
      <c r="E17" s="14" t="s">
        <v>25</v>
      </c>
      <c r="F17" s="61" t="s">
        <v>26</v>
      </c>
      <c r="G17" s="61" t="s">
        <v>27</v>
      </c>
      <c r="H17" s="61" t="s">
        <v>28</v>
      </c>
      <c r="I17" s="61" t="s">
        <v>29</v>
      </c>
    </row>
    <row r="18" spans="1:9" ht="46.5" x14ac:dyDescent="0.35">
      <c r="A18" s="1">
        <v>2</v>
      </c>
      <c r="B18" s="1" t="s">
        <v>60</v>
      </c>
      <c r="C18" s="1" t="s">
        <v>61</v>
      </c>
      <c r="D18" s="2">
        <v>40</v>
      </c>
      <c r="E18" s="1" t="s">
        <v>32</v>
      </c>
      <c r="F18" s="62"/>
      <c r="G18" s="62"/>
      <c r="H18" s="62">
        <f>D18*F18</f>
        <v>0</v>
      </c>
      <c r="I18" s="62">
        <f>D18*G18</f>
        <v>0</v>
      </c>
    </row>
    <row r="19" spans="1:9" ht="139.5" x14ac:dyDescent="0.35">
      <c r="A19" s="1">
        <v>8</v>
      </c>
      <c r="B19" s="1" t="s">
        <v>71</v>
      </c>
      <c r="C19" s="1" t="s">
        <v>519</v>
      </c>
      <c r="D19" s="2">
        <v>40</v>
      </c>
      <c r="E19" s="1" t="s">
        <v>32</v>
      </c>
      <c r="F19" s="62"/>
      <c r="G19" s="62"/>
      <c r="H19" s="62">
        <f>D19*F19</f>
        <v>0</v>
      </c>
      <c r="I19" s="62">
        <f>D19*G19</f>
        <v>0</v>
      </c>
    </row>
    <row r="20" spans="1:9" x14ac:dyDescent="0.35">
      <c r="A20" s="4"/>
      <c r="B20" s="4"/>
      <c r="C20" s="14" t="s">
        <v>38</v>
      </c>
      <c r="D20" s="4"/>
      <c r="E20" s="4"/>
      <c r="F20" s="63"/>
      <c r="G20" s="63"/>
      <c r="H20" s="61">
        <f>SUM(H18:H19)</f>
        <v>0</v>
      </c>
      <c r="I20" s="61">
        <f>SUM(I18:I19)</f>
        <v>0</v>
      </c>
    </row>
  </sheetData>
  <mergeCells count="3">
    <mergeCell ref="D5:E5"/>
    <mergeCell ref="D6:E6"/>
    <mergeCell ref="D7:E7"/>
  </mergeCells>
  <printOptions horizontalCentered="1"/>
  <pageMargins left="0.74803149606299213" right="0.74803149606299213" top="0.98425196850393704" bottom="0.98425196850393704" header="0.51181102362204722" footer="0.51181102362204722"/>
  <pageSetup paperSize="9" scale="58" orientation="portrait" horizontalDpi="4294967293" verticalDpi="4294967293"/>
  <headerFooter>
    <oddFooter>&amp;P. oldal, összesen: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3"/>
  <sheetViews>
    <sheetView zoomScaleNormal="100" zoomScaleSheetLayoutView="90" workbookViewId="0">
      <selection activeCell="F11" sqref="F11:G12"/>
    </sheetView>
  </sheetViews>
  <sheetFormatPr defaultColWidth="9.1796875" defaultRowHeight="15.5" x14ac:dyDescent="0.35"/>
  <cols>
    <col min="1" max="1" width="5.453125" style="5" customWidth="1"/>
    <col min="2" max="2" width="23.6328125" style="5" bestFit="1" customWidth="1"/>
    <col min="3" max="3" width="36.6328125" style="5" bestFit="1" customWidth="1"/>
    <col min="4" max="5" width="14.36328125" style="5" bestFit="1" customWidth="1"/>
    <col min="6" max="6" width="12.81640625" style="60" bestFit="1" customWidth="1"/>
    <col min="7" max="7" width="10.453125" style="60" bestFit="1" customWidth="1"/>
    <col min="8" max="9" width="14.36328125" style="60" bestFit="1" customWidth="1"/>
    <col min="10" max="16384" width="9.1796875" style="5"/>
  </cols>
  <sheetData>
    <row r="1" spans="1:9" s="6" customFormat="1" ht="60" x14ac:dyDescent="0.35">
      <c r="A1" s="4"/>
      <c r="B1" s="13" t="s">
        <v>293</v>
      </c>
      <c r="C1" s="14" t="s">
        <v>0</v>
      </c>
      <c r="D1" s="15" t="s">
        <v>1</v>
      </c>
      <c r="E1" s="15" t="s">
        <v>2</v>
      </c>
      <c r="F1" s="60"/>
      <c r="G1" s="60"/>
      <c r="H1" s="60"/>
      <c r="I1" s="60"/>
    </row>
    <row r="2" spans="1:9" s="6" customFormat="1" x14ac:dyDescent="0.35">
      <c r="A2" s="4"/>
      <c r="B2" s="4"/>
      <c r="C2" s="1" t="s">
        <v>17</v>
      </c>
      <c r="D2" s="3">
        <f>H13</f>
        <v>0</v>
      </c>
      <c r="E2" s="3">
        <f>I13</f>
        <v>0</v>
      </c>
      <c r="F2" s="60"/>
      <c r="G2" s="60"/>
      <c r="H2" s="60"/>
      <c r="I2" s="60"/>
    </row>
    <row r="3" spans="1:9" x14ac:dyDescent="0.35">
      <c r="A3" s="4"/>
      <c r="B3" s="4"/>
      <c r="C3" s="14" t="s">
        <v>20</v>
      </c>
      <c r="D3" s="16">
        <f>SUM(D2:D2)</f>
        <v>0</v>
      </c>
      <c r="E3" s="16">
        <f>SUM(E2:E2)</f>
        <v>0</v>
      </c>
    </row>
    <row r="4" spans="1:9" x14ac:dyDescent="0.35">
      <c r="A4" s="4"/>
      <c r="B4" s="17"/>
      <c r="C4" s="14" t="s">
        <v>259</v>
      </c>
      <c r="D4" s="79">
        <f>D3+E3</f>
        <v>0</v>
      </c>
      <c r="E4" s="80"/>
    </row>
    <row r="5" spans="1:9" x14ac:dyDescent="0.35">
      <c r="A5" s="4"/>
      <c r="B5" s="17"/>
      <c r="C5" s="14" t="s">
        <v>260</v>
      </c>
      <c r="D5" s="79">
        <f>D4*0.27</f>
        <v>0</v>
      </c>
      <c r="E5" s="80"/>
    </row>
    <row r="6" spans="1:9" x14ac:dyDescent="0.35">
      <c r="A6" s="4"/>
      <c r="B6" s="17"/>
      <c r="C6" s="14" t="s">
        <v>261</v>
      </c>
      <c r="D6" s="79">
        <f>D4+D5</f>
        <v>0</v>
      </c>
      <c r="E6" s="80"/>
    </row>
    <row r="7" spans="1:9" x14ac:dyDescent="0.35">
      <c r="D7" s="6"/>
      <c r="E7" s="6"/>
    </row>
    <row r="9" spans="1:9" x14ac:dyDescent="0.35">
      <c r="A9" s="4"/>
      <c r="B9" s="4"/>
      <c r="C9" s="14" t="s">
        <v>17</v>
      </c>
    </row>
    <row r="10" spans="1:9" ht="30" x14ac:dyDescent="0.35">
      <c r="A10" s="14" t="s">
        <v>21</v>
      </c>
      <c r="B10" s="14" t="s">
        <v>22</v>
      </c>
      <c r="C10" s="14" t="s">
        <v>23</v>
      </c>
      <c r="D10" s="15" t="s">
        <v>24</v>
      </c>
      <c r="E10" s="14" t="s">
        <v>25</v>
      </c>
      <c r="F10" s="61" t="s">
        <v>26</v>
      </c>
      <c r="G10" s="61" t="s">
        <v>27</v>
      </c>
      <c r="H10" s="61" t="s">
        <v>28</v>
      </c>
      <c r="I10" s="61" t="s">
        <v>29</v>
      </c>
    </row>
    <row r="11" spans="1:9" ht="108.5" x14ac:dyDescent="0.35">
      <c r="A11" s="1">
        <v>3</v>
      </c>
      <c r="B11" s="1" t="s">
        <v>224</v>
      </c>
      <c r="C11" s="1" t="s">
        <v>520</v>
      </c>
      <c r="D11" s="2">
        <v>365</v>
      </c>
      <c r="E11" s="1" t="s">
        <v>32</v>
      </c>
      <c r="F11" s="62"/>
      <c r="G11" s="62"/>
      <c r="H11" s="62">
        <f>D11*F11</f>
        <v>0</v>
      </c>
      <c r="I11" s="62">
        <f>D11*G11</f>
        <v>0</v>
      </c>
    </row>
    <row r="12" spans="1:9" ht="108.5" x14ac:dyDescent="0.35">
      <c r="A12" s="1">
        <v>5</v>
      </c>
      <c r="B12" s="1" t="s">
        <v>226</v>
      </c>
      <c r="C12" s="1" t="s">
        <v>488</v>
      </c>
      <c r="D12" s="2">
        <v>182.5</v>
      </c>
      <c r="E12" s="1" t="s">
        <v>32</v>
      </c>
      <c r="F12" s="62"/>
      <c r="G12" s="62"/>
      <c r="H12" s="62">
        <f>D12*F12</f>
        <v>0</v>
      </c>
      <c r="I12" s="62">
        <f>D12*G12</f>
        <v>0</v>
      </c>
    </row>
    <row r="13" spans="1:9" x14ac:dyDescent="0.35">
      <c r="A13" s="4"/>
      <c r="B13" s="4"/>
      <c r="C13" s="14" t="s">
        <v>38</v>
      </c>
      <c r="D13" s="4"/>
      <c r="E13" s="4"/>
      <c r="F13" s="63"/>
      <c r="G13" s="63"/>
      <c r="H13" s="61">
        <f>SUM(H11:H12)</f>
        <v>0</v>
      </c>
      <c r="I13" s="61">
        <f>SUM(I11:I12)</f>
        <v>0</v>
      </c>
    </row>
  </sheetData>
  <mergeCells count="3">
    <mergeCell ref="D4:E4"/>
    <mergeCell ref="D5:E5"/>
    <mergeCell ref="D6:E6"/>
  </mergeCells>
  <printOptions horizontalCentered="1"/>
  <pageMargins left="0.74803149606299213" right="0.74803149606299213" top="0.98425196850393704" bottom="0.98425196850393704" header="0.51181102362204722" footer="0.51181102362204722"/>
  <pageSetup paperSize="9" scale="58" orientation="portrait" horizontalDpi="4294967293" verticalDpi="4294967293"/>
  <headerFooter>
    <oddFooter>&amp;P. oldal, összesen: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481C2-D02B-E24B-B6A1-E0D7C12B4721}">
  <dimension ref="A1:I34"/>
  <sheetViews>
    <sheetView topLeftCell="A5" workbookViewId="0">
      <selection activeCell="D5" sqref="D5"/>
    </sheetView>
  </sheetViews>
  <sheetFormatPr defaultColWidth="11.453125" defaultRowHeight="13" x14ac:dyDescent="0.35"/>
  <cols>
    <col min="1" max="1" width="4.36328125" style="41" customWidth="1"/>
    <col min="2" max="2" width="9.36328125" style="42" customWidth="1"/>
    <col min="3" max="3" width="32.6328125" style="42" customWidth="1"/>
    <col min="4" max="4" width="6.6328125" style="43" customWidth="1"/>
    <col min="5" max="5" width="6.6328125" style="42" customWidth="1"/>
    <col min="6" max="7" width="8.81640625" style="44" bestFit="1" customWidth="1"/>
    <col min="8" max="8" width="11" style="44" bestFit="1" customWidth="1"/>
    <col min="9" max="9" width="9.6328125" style="44" customWidth="1"/>
    <col min="10" max="10" width="15.6328125" style="42" customWidth="1"/>
    <col min="11" max="256" width="11.453125" style="42"/>
    <col min="257" max="257" width="4.36328125" style="42" customWidth="1"/>
    <col min="258" max="258" width="9.36328125" style="42" customWidth="1"/>
    <col min="259" max="259" width="32.6328125" style="42" customWidth="1"/>
    <col min="260" max="261" width="6.6328125" style="42" customWidth="1"/>
    <col min="262" max="263" width="8.81640625" style="42" bestFit="1" customWidth="1"/>
    <col min="264" max="264" width="11" style="42" bestFit="1" customWidth="1"/>
    <col min="265" max="265" width="9.6328125" style="42" customWidth="1"/>
    <col min="266" max="266" width="15.6328125" style="42" customWidth="1"/>
    <col min="267" max="512" width="11.453125" style="42"/>
    <col min="513" max="513" width="4.36328125" style="42" customWidth="1"/>
    <col min="514" max="514" width="9.36328125" style="42" customWidth="1"/>
    <col min="515" max="515" width="32.6328125" style="42" customWidth="1"/>
    <col min="516" max="517" width="6.6328125" style="42" customWidth="1"/>
    <col min="518" max="519" width="8.81640625" style="42" bestFit="1" customWidth="1"/>
    <col min="520" max="520" width="11" style="42" bestFit="1" customWidth="1"/>
    <col min="521" max="521" width="9.6328125" style="42" customWidth="1"/>
    <col min="522" max="522" width="15.6328125" style="42" customWidth="1"/>
    <col min="523" max="768" width="11.453125" style="42"/>
    <col min="769" max="769" width="4.36328125" style="42" customWidth="1"/>
    <col min="770" max="770" width="9.36328125" style="42" customWidth="1"/>
    <col min="771" max="771" width="32.6328125" style="42" customWidth="1"/>
    <col min="772" max="773" width="6.6328125" style="42" customWidth="1"/>
    <col min="774" max="775" width="8.81640625" style="42" bestFit="1" customWidth="1"/>
    <col min="776" max="776" width="11" style="42" bestFit="1" customWidth="1"/>
    <col min="777" max="777" width="9.6328125" style="42" customWidth="1"/>
    <col min="778" max="778" width="15.6328125" style="42" customWidth="1"/>
    <col min="779" max="1024" width="11.453125" style="42"/>
    <col min="1025" max="1025" width="4.36328125" style="42" customWidth="1"/>
    <col min="1026" max="1026" width="9.36328125" style="42" customWidth="1"/>
    <col min="1027" max="1027" width="32.6328125" style="42" customWidth="1"/>
    <col min="1028" max="1029" width="6.6328125" style="42" customWidth="1"/>
    <col min="1030" max="1031" width="8.81640625" style="42" bestFit="1" customWidth="1"/>
    <col min="1032" max="1032" width="11" style="42" bestFit="1" customWidth="1"/>
    <col min="1033" max="1033" width="9.6328125" style="42" customWidth="1"/>
    <col min="1034" max="1034" width="15.6328125" style="42" customWidth="1"/>
    <col min="1035" max="1280" width="11.453125" style="42"/>
    <col min="1281" max="1281" width="4.36328125" style="42" customWidth="1"/>
    <col min="1282" max="1282" width="9.36328125" style="42" customWidth="1"/>
    <col min="1283" max="1283" width="32.6328125" style="42" customWidth="1"/>
    <col min="1284" max="1285" width="6.6328125" style="42" customWidth="1"/>
    <col min="1286" max="1287" width="8.81640625" style="42" bestFit="1" customWidth="1"/>
    <col min="1288" max="1288" width="11" style="42" bestFit="1" customWidth="1"/>
    <col min="1289" max="1289" width="9.6328125" style="42" customWidth="1"/>
    <col min="1290" max="1290" width="15.6328125" style="42" customWidth="1"/>
    <col min="1291" max="1536" width="11.453125" style="42"/>
    <col min="1537" max="1537" width="4.36328125" style="42" customWidth="1"/>
    <col min="1538" max="1538" width="9.36328125" style="42" customWidth="1"/>
    <col min="1539" max="1539" width="32.6328125" style="42" customWidth="1"/>
    <col min="1540" max="1541" width="6.6328125" style="42" customWidth="1"/>
    <col min="1542" max="1543" width="8.81640625" style="42" bestFit="1" customWidth="1"/>
    <col min="1544" max="1544" width="11" style="42" bestFit="1" customWidth="1"/>
    <col min="1545" max="1545" width="9.6328125" style="42" customWidth="1"/>
    <col min="1546" max="1546" width="15.6328125" style="42" customWidth="1"/>
    <col min="1547" max="1792" width="11.453125" style="42"/>
    <col min="1793" max="1793" width="4.36328125" style="42" customWidth="1"/>
    <col min="1794" max="1794" width="9.36328125" style="42" customWidth="1"/>
    <col min="1795" max="1795" width="32.6328125" style="42" customWidth="1"/>
    <col min="1796" max="1797" width="6.6328125" style="42" customWidth="1"/>
    <col min="1798" max="1799" width="8.81640625" style="42" bestFit="1" customWidth="1"/>
    <col min="1800" max="1800" width="11" style="42" bestFit="1" customWidth="1"/>
    <col min="1801" max="1801" width="9.6328125" style="42" customWidth="1"/>
    <col min="1802" max="1802" width="15.6328125" style="42" customWidth="1"/>
    <col min="1803" max="2048" width="11.453125" style="42"/>
    <col min="2049" max="2049" width="4.36328125" style="42" customWidth="1"/>
    <col min="2050" max="2050" width="9.36328125" style="42" customWidth="1"/>
    <col min="2051" max="2051" width="32.6328125" style="42" customWidth="1"/>
    <col min="2052" max="2053" width="6.6328125" style="42" customWidth="1"/>
    <col min="2054" max="2055" width="8.81640625" style="42" bestFit="1" customWidth="1"/>
    <col min="2056" max="2056" width="11" style="42" bestFit="1" customWidth="1"/>
    <col min="2057" max="2057" width="9.6328125" style="42" customWidth="1"/>
    <col min="2058" max="2058" width="15.6328125" style="42" customWidth="1"/>
    <col min="2059" max="2304" width="11.453125" style="42"/>
    <col min="2305" max="2305" width="4.36328125" style="42" customWidth="1"/>
    <col min="2306" max="2306" width="9.36328125" style="42" customWidth="1"/>
    <col min="2307" max="2307" width="32.6328125" style="42" customWidth="1"/>
    <col min="2308" max="2309" width="6.6328125" style="42" customWidth="1"/>
    <col min="2310" max="2311" width="8.81640625" style="42" bestFit="1" customWidth="1"/>
    <col min="2312" max="2312" width="11" style="42" bestFit="1" customWidth="1"/>
    <col min="2313" max="2313" width="9.6328125" style="42" customWidth="1"/>
    <col min="2314" max="2314" width="15.6328125" style="42" customWidth="1"/>
    <col min="2315" max="2560" width="11.453125" style="42"/>
    <col min="2561" max="2561" width="4.36328125" style="42" customWidth="1"/>
    <col min="2562" max="2562" width="9.36328125" style="42" customWidth="1"/>
    <col min="2563" max="2563" width="32.6328125" style="42" customWidth="1"/>
    <col min="2564" max="2565" width="6.6328125" style="42" customWidth="1"/>
    <col min="2566" max="2567" width="8.81640625" style="42" bestFit="1" customWidth="1"/>
    <col min="2568" max="2568" width="11" style="42" bestFit="1" customWidth="1"/>
    <col min="2569" max="2569" width="9.6328125" style="42" customWidth="1"/>
    <col min="2570" max="2570" width="15.6328125" style="42" customWidth="1"/>
    <col min="2571" max="2816" width="11.453125" style="42"/>
    <col min="2817" max="2817" width="4.36328125" style="42" customWidth="1"/>
    <col min="2818" max="2818" width="9.36328125" style="42" customWidth="1"/>
    <col min="2819" max="2819" width="32.6328125" style="42" customWidth="1"/>
    <col min="2820" max="2821" width="6.6328125" style="42" customWidth="1"/>
    <col min="2822" max="2823" width="8.81640625" style="42" bestFit="1" customWidth="1"/>
    <col min="2824" max="2824" width="11" style="42" bestFit="1" customWidth="1"/>
    <col min="2825" max="2825" width="9.6328125" style="42" customWidth="1"/>
    <col min="2826" max="2826" width="15.6328125" style="42" customWidth="1"/>
    <col min="2827" max="3072" width="11.453125" style="42"/>
    <col min="3073" max="3073" width="4.36328125" style="42" customWidth="1"/>
    <col min="3074" max="3074" width="9.36328125" style="42" customWidth="1"/>
    <col min="3075" max="3075" width="32.6328125" style="42" customWidth="1"/>
    <col min="3076" max="3077" width="6.6328125" style="42" customWidth="1"/>
    <col min="3078" max="3079" width="8.81640625" style="42" bestFit="1" customWidth="1"/>
    <col min="3080" max="3080" width="11" style="42" bestFit="1" customWidth="1"/>
    <col min="3081" max="3081" width="9.6328125" style="42" customWidth="1"/>
    <col min="3082" max="3082" width="15.6328125" style="42" customWidth="1"/>
    <col min="3083" max="3328" width="11.453125" style="42"/>
    <col min="3329" max="3329" width="4.36328125" style="42" customWidth="1"/>
    <col min="3330" max="3330" width="9.36328125" style="42" customWidth="1"/>
    <col min="3331" max="3331" width="32.6328125" style="42" customWidth="1"/>
    <col min="3332" max="3333" width="6.6328125" style="42" customWidth="1"/>
    <col min="3334" max="3335" width="8.81640625" style="42" bestFit="1" customWidth="1"/>
    <col min="3336" max="3336" width="11" style="42" bestFit="1" customWidth="1"/>
    <col min="3337" max="3337" width="9.6328125" style="42" customWidth="1"/>
    <col min="3338" max="3338" width="15.6328125" style="42" customWidth="1"/>
    <col min="3339" max="3584" width="11.453125" style="42"/>
    <col min="3585" max="3585" width="4.36328125" style="42" customWidth="1"/>
    <col min="3586" max="3586" width="9.36328125" style="42" customWidth="1"/>
    <col min="3587" max="3587" width="32.6328125" style="42" customWidth="1"/>
    <col min="3588" max="3589" width="6.6328125" style="42" customWidth="1"/>
    <col min="3590" max="3591" width="8.81640625" style="42" bestFit="1" customWidth="1"/>
    <col min="3592" max="3592" width="11" style="42" bestFit="1" customWidth="1"/>
    <col min="3593" max="3593" width="9.6328125" style="42" customWidth="1"/>
    <col min="3594" max="3594" width="15.6328125" style="42" customWidth="1"/>
    <col min="3595" max="3840" width="11.453125" style="42"/>
    <col min="3841" max="3841" width="4.36328125" style="42" customWidth="1"/>
    <col min="3842" max="3842" width="9.36328125" style="42" customWidth="1"/>
    <col min="3843" max="3843" width="32.6328125" style="42" customWidth="1"/>
    <col min="3844" max="3845" width="6.6328125" style="42" customWidth="1"/>
    <col min="3846" max="3847" width="8.81640625" style="42" bestFit="1" customWidth="1"/>
    <col min="3848" max="3848" width="11" style="42" bestFit="1" customWidth="1"/>
    <col min="3849" max="3849" width="9.6328125" style="42" customWidth="1"/>
    <col min="3850" max="3850" width="15.6328125" style="42" customWidth="1"/>
    <col min="3851" max="4096" width="11.453125" style="42"/>
    <col min="4097" max="4097" width="4.36328125" style="42" customWidth="1"/>
    <col min="4098" max="4098" width="9.36328125" style="42" customWidth="1"/>
    <col min="4099" max="4099" width="32.6328125" style="42" customWidth="1"/>
    <col min="4100" max="4101" width="6.6328125" style="42" customWidth="1"/>
    <col min="4102" max="4103" width="8.81640625" style="42" bestFit="1" customWidth="1"/>
    <col min="4104" max="4104" width="11" style="42" bestFit="1" customWidth="1"/>
    <col min="4105" max="4105" width="9.6328125" style="42" customWidth="1"/>
    <col min="4106" max="4106" width="15.6328125" style="42" customWidth="1"/>
    <col min="4107" max="4352" width="11.453125" style="42"/>
    <col min="4353" max="4353" width="4.36328125" style="42" customWidth="1"/>
    <col min="4354" max="4354" width="9.36328125" style="42" customWidth="1"/>
    <col min="4355" max="4355" width="32.6328125" style="42" customWidth="1"/>
    <col min="4356" max="4357" width="6.6328125" style="42" customWidth="1"/>
    <col min="4358" max="4359" width="8.81640625" style="42" bestFit="1" customWidth="1"/>
    <col min="4360" max="4360" width="11" style="42" bestFit="1" customWidth="1"/>
    <col min="4361" max="4361" width="9.6328125" style="42" customWidth="1"/>
    <col min="4362" max="4362" width="15.6328125" style="42" customWidth="1"/>
    <col min="4363" max="4608" width="11.453125" style="42"/>
    <col min="4609" max="4609" width="4.36328125" style="42" customWidth="1"/>
    <col min="4610" max="4610" width="9.36328125" style="42" customWidth="1"/>
    <col min="4611" max="4611" width="32.6328125" style="42" customWidth="1"/>
    <col min="4612" max="4613" width="6.6328125" style="42" customWidth="1"/>
    <col min="4614" max="4615" width="8.81640625" style="42" bestFit="1" customWidth="1"/>
    <col min="4616" max="4616" width="11" style="42" bestFit="1" customWidth="1"/>
    <col min="4617" max="4617" width="9.6328125" style="42" customWidth="1"/>
    <col min="4618" max="4618" width="15.6328125" style="42" customWidth="1"/>
    <col min="4619" max="4864" width="11.453125" style="42"/>
    <col min="4865" max="4865" width="4.36328125" style="42" customWidth="1"/>
    <col min="4866" max="4866" width="9.36328125" style="42" customWidth="1"/>
    <col min="4867" max="4867" width="32.6328125" style="42" customWidth="1"/>
    <col min="4868" max="4869" width="6.6328125" style="42" customWidth="1"/>
    <col min="4870" max="4871" width="8.81640625" style="42" bestFit="1" customWidth="1"/>
    <col min="4872" max="4872" width="11" style="42" bestFit="1" customWidth="1"/>
    <col min="4873" max="4873" width="9.6328125" style="42" customWidth="1"/>
    <col min="4874" max="4874" width="15.6328125" style="42" customWidth="1"/>
    <col min="4875" max="5120" width="11.453125" style="42"/>
    <col min="5121" max="5121" width="4.36328125" style="42" customWidth="1"/>
    <col min="5122" max="5122" width="9.36328125" style="42" customWidth="1"/>
    <col min="5123" max="5123" width="32.6328125" style="42" customWidth="1"/>
    <col min="5124" max="5125" width="6.6328125" style="42" customWidth="1"/>
    <col min="5126" max="5127" width="8.81640625" style="42" bestFit="1" customWidth="1"/>
    <col min="5128" max="5128" width="11" style="42" bestFit="1" customWidth="1"/>
    <col min="5129" max="5129" width="9.6328125" style="42" customWidth="1"/>
    <col min="5130" max="5130" width="15.6328125" style="42" customWidth="1"/>
    <col min="5131" max="5376" width="11.453125" style="42"/>
    <col min="5377" max="5377" width="4.36328125" style="42" customWidth="1"/>
    <col min="5378" max="5378" width="9.36328125" style="42" customWidth="1"/>
    <col min="5379" max="5379" width="32.6328125" style="42" customWidth="1"/>
    <col min="5380" max="5381" width="6.6328125" style="42" customWidth="1"/>
    <col min="5382" max="5383" width="8.81640625" style="42" bestFit="1" customWidth="1"/>
    <col min="5384" max="5384" width="11" style="42" bestFit="1" customWidth="1"/>
    <col min="5385" max="5385" width="9.6328125" style="42" customWidth="1"/>
    <col min="5386" max="5386" width="15.6328125" style="42" customWidth="1"/>
    <col min="5387" max="5632" width="11.453125" style="42"/>
    <col min="5633" max="5633" width="4.36328125" style="42" customWidth="1"/>
    <col min="5634" max="5634" width="9.36328125" style="42" customWidth="1"/>
    <col min="5635" max="5635" width="32.6328125" style="42" customWidth="1"/>
    <col min="5636" max="5637" width="6.6328125" style="42" customWidth="1"/>
    <col min="5638" max="5639" width="8.81640625" style="42" bestFit="1" customWidth="1"/>
    <col min="5640" max="5640" width="11" style="42" bestFit="1" customWidth="1"/>
    <col min="5641" max="5641" width="9.6328125" style="42" customWidth="1"/>
    <col min="5642" max="5642" width="15.6328125" style="42" customWidth="1"/>
    <col min="5643" max="5888" width="11.453125" style="42"/>
    <col min="5889" max="5889" width="4.36328125" style="42" customWidth="1"/>
    <col min="5890" max="5890" width="9.36328125" style="42" customWidth="1"/>
    <col min="5891" max="5891" width="32.6328125" style="42" customWidth="1"/>
    <col min="5892" max="5893" width="6.6328125" style="42" customWidth="1"/>
    <col min="5894" max="5895" width="8.81640625" style="42" bestFit="1" customWidth="1"/>
    <col min="5896" max="5896" width="11" style="42" bestFit="1" customWidth="1"/>
    <col min="5897" max="5897" width="9.6328125" style="42" customWidth="1"/>
    <col min="5898" max="5898" width="15.6328125" style="42" customWidth="1"/>
    <col min="5899" max="6144" width="11.453125" style="42"/>
    <col min="6145" max="6145" width="4.36328125" style="42" customWidth="1"/>
    <col min="6146" max="6146" width="9.36328125" style="42" customWidth="1"/>
    <col min="6147" max="6147" width="32.6328125" style="42" customWidth="1"/>
    <col min="6148" max="6149" width="6.6328125" style="42" customWidth="1"/>
    <col min="6150" max="6151" width="8.81640625" style="42" bestFit="1" customWidth="1"/>
    <col min="6152" max="6152" width="11" style="42" bestFit="1" customWidth="1"/>
    <col min="6153" max="6153" width="9.6328125" style="42" customWidth="1"/>
    <col min="6154" max="6154" width="15.6328125" style="42" customWidth="1"/>
    <col min="6155" max="6400" width="11.453125" style="42"/>
    <col min="6401" max="6401" width="4.36328125" style="42" customWidth="1"/>
    <col min="6402" max="6402" width="9.36328125" style="42" customWidth="1"/>
    <col min="6403" max="6403" width="32.6328125" style="42" customWidth="1"/>
    <col min="6404" max="6405" width="6.6328125" style="42" customWidth="1"/>
    <col min="6406" max="6407" width="8.81640625" style="42" bestFit="1" customWidth="1"/>
    <col min="6408" max="6408" width="11" style="42" bestFit="1" customWidth="1"/>
    <col min="6409" max="6409" width="9.6328125" style="42" customWidth="1"/>
    <col min="6410" max="6410" width="15.6328125" style="42" customWidth="1"/>
    <col min="6411" max="6656" width="11.453125" style="42"/>
    <col min="6657" max="6657" width="4.36328125" style="42" customWidth="1"/>
    <col min="6658" max="6658" width="9.36328125" style="42" customWidth="1"/>
    <col min="6659" max="6659" width="32.6328125" style="42" customWidth="1"/>
    <col min="6660" max="6661" width="6.6328125" style="42" customWidth="1"/>
    <col min="6662" max="6663" width="8.81640625" style="42" bestFit="1" customWidth="1"/>
    <col min="6664" max="6664" width="11" style="42" bestFit="1" customWidth="1"/>
    <col min="6665" max="6665" width="9.6328125" style="42" customWidth="1"/>
    <col min="6666" max="6666" width="15.6328125" style="42" customWidth="1"/>
    <col min="6667" max="6912" width="11.453125" style="42"/>
    <col min="6913" max="6913" width="4.36328125" style="42" customWidth="1"/>
    <col min="6914" max="6914" width="9.36328125" style="42" customWidth="1"/>
    <col min="6915" max="6915" width="32.6328125" style="42" customWidth="1"/>
    <col min="6916" max="6917" width="6.6328125" style="42" customWidth="1"/>
    <col min="6918" max="6919" width="8.81640625" style="42" bestFit="1" customWidth="1"/>
    <col min="6920" max="6920" width="11" style="42" bestFit="1" customWidth="1"/>
    <col min="6921" max="6921" width="9.6328125" style="42" customWidth="1"/>
    <col min="6922" max="6922" width="15.6328125" style="42" customWidth="1"/>
    <col min="6923" max="7168" width="11.453125" style="42"/>
    <col min="7169" max="7169" width="4.36328125" style="42" customWidth="1"/>
    <col min="7170" max="7170" width="9.36328125" style="42" customWidth="1"/>
    <col min="7171" max="7171" width="32.6328125" style="42" customWidth="1"/>
    <col min="7172" max="7173" width="6.6328125" style="42" customWidth="1"/>
    <col min="7174" max="7175" width="8.81640625" style="42" bestFit="1" customWidth="1"/>
    <col min="7176" max="7176" width="11" style="42" bestFit="1" customWidth="1"/>
    <col min="7177" max="7177" width="9.6328125" style="42" customWidth="1"/>
    <col min="7178" max="7178" width="15.6328125" style="42" customWidth="1"/>
    <col min="7179" max="7424" width="11.453125" style="42"/>
    <col min="7425" max="7425" width="4.36328125" style="42" customWidth="1"/>
    <col min="7426" max="7426" width="9.36328125" style="42" customWidth="1"/>
    <col min="7427" max="7427" width="32.6328125" style="42" customWidth="1"/>
    <col min="7428" max="7429" width="6.6328125" style="42" customWidth="1"/>
    <col min="7430" max="7431" width="8.81640625" style="42" bestFit="1" customWidth="1"/>
    <col min="7432" max="7432" width="11" style="42" bestFit="1" customWidth="1"/>
    <col min="7433" max="7433" width="9.6328125" style="42" customWidth="1"/>
    <col min="7434" max="7434" width="15.6328125" style="42" customWidth="1"/>
    <col min="7435" max="7680" width="11.453125" style="42"/>
    <col min="7681" max="7681" width="4.36328125" style="42" customWidth="1"/>
    <col min="7682" max="7682" width="9.36328125" style="42" customWidth="1"/>
    <col min="7683" max="7683" width="32.6328125" style="42" customWidth="1"/>
    <col min="7684" max="7685" width="6.6328125" style="42" customWidth="1"/>
    <col min="7686" max="7687" width="8.81640625" style="42" bestFit="1" customWidth="1"/>
    <col min="7688" max="7688" width="11" style="42" bestFit="1" customWidth="1"/>
    <col min="7689" max="7689" width="9.6328125" style="42" customWidth="1"/>
    <col min="7690" max="7690" width="15.6328125" style="42" customWidth="1"/>
    <col min="7691" max="7936" width="11.453125" style="42"/>
    <col min="7937" max="7937" width="4.36328125" style="42" customWidth="1"/>
    <col min="7938" max="7938" width="9.36328125" style="42" customWidth="1"/>
    <col min="7939" max="7939" width="32.6328125" style="42" customWidth="1"/>
    <col min="7940" max="7941" width="6.6328125" style="42" customWidth="1"/>
    <col min="7942" max="7943" width="8.81640625" style="42" bestFit="1" customWidth="1"/>
    <col min="7944" max="7944" width="11" style="42" bestFit="1" customWidth="1"/>
    <col min="7945" max="7945" width="9.6328125" style="42" customWidth="1"/>
    <col min="7946" max="7946" width="15.6328125" style="42" customWidth="1"/>
    <col min="7947" max="8192" width="11.453125" style="42"/>
    <col min="8193" max="8193" width="4.36328125" style="42" customWidth="1"/>
    <col min="8194" max="8194" width="9.36328125" style="42" customWidth="1"/>
    <col min="8195" max="8195" width="32.6328125" style="42" customWidth="1"/>
    <col min="8196" max="8197" width="6.6328125" style="42" customWidth="1"/>
    <col min="8198" max="8199" width="8.81640625" style="42" bestFit="1" customWidth="1"/>
    <col min="8200" max="8200" width="11" style="42" bestFit="1" customWidth="1"/>
    <col min="8201" max="8201" width="9.6328125" style="42" customWidth="1"/>
    <col min="8202" max="8202" width="15.6328125" style="42" customWidth="1"/>
    <col min="8203" max="8448" width="11.453125" style="42"/>
    <col min="8449" max="8449" width="4.36328125" style="42" customWidth="1"/>
    <col min="8450" max="8450" width="9.36328125" style="42" customWidth="1"/>
    <col min="8451" max="8451" width="32.6328125" style="42" customWidth="1"/>
    <col min="8452" max="8453" width="6.6328125" style="42" customWidth="1"/>
    <col min="8454" max="8455" width="8.81640625" style="42" bestFit="1" customWidth="1"/>
    <col min="8456" max="8456" width="11" style="42" bestFit="1" customWidth="1"/>
    <col min="8457" max="8457" width="9.6328125" style="42" customWidth="1"/>
    <col min="8458" max="8458" width="15.6328125" style="42" customWidth="1"/>
    <col min="8459" max="8704" width="11.453125" style="42"/>
    <col min="8705" max="8705" width="4.36328125" style="42" customWidth="1"/>
    <col min="8706" max="8706" width="9.36328125" style="42" customWidth="1"/>
    <col min="8707" max="8707" width="32.6328125" style="42" customWidth="1"/>
    <col min="8708" max="8709" width="6.6328125" style="42" customWidth="1"/>
    <col min="8710" max="8711" width="8.81640625" style="42" bestFit="1" customWidth="1"/>
    <col min="8712" max="8712" width="11" style="42" bestFit="1" customWidth="1"/>
    <col min="8713" max="8713" width="9.6328125" style="42" customWidth="1"/>
    <col min="8714" max="8714" width="15.6328125" style="42" customWidth="1"/>
    <col min="8715" max="8960" width="11.453125" style="42"/>
    <col min="8961" max="8961" width="4.36328125" style="42" customWidth="1"/>
    <col min="8962" max="8962" width="9.36328125" style="42" customWidth="1"/>
    <col min="8963" max="8963" width="32.6328125" style="42" customWidth="1"/>
    <col min="8964" max="8965" width="6.6328125" style="42" customWidth="1"/>
    <col min="8966" max="8967" width="8.81640625" style="42" bestFit="1" customWidth="1"/>
    <col min="8968" max="8968" width="11" style="42" bestFit="1" customWidth="1"/>
    <col min="8969" max="8969" width="9.6328125" style="42" customWidth="1"/>
    <col min="8970" max="8970" width="15.6328125" style="42" customWidth="1"/>
    <col min="8971" max="9216" width="11.453125" style="42"/>
    <col min="9217" max="9217" width="4.36328125" style="42" customWidth="1"/>
    <col min="9218" max="9218" width="9.36328125" style="42" customWidth="1"/>
    <col min="9219" max="9219" width="32.6328125" style="42" customWidth="1"/>
    <col min="9220" max="9221" width="6.6328125" style="42" customWidth="1"/>
    <col min="9222" max="9223" width="8.81640625" style="42" bestFit="1" customWidth="1"/>
    <col min="9224" max="9224" width="11" style="42" bestFit="1" customWidth="1"/>
    <col min="9225" max="9225" width="9.6328125" style="42" customWidth="1"/>
    <col min="9226" max="9226" width="15.6328125" style="42" customWidth="1"/>
    <col min="9227" max="9472" width="11.453125" style="42"/>
    <col min="9473" max="9473" width="4.36328125" style="42" customWidth="1"/>
    <col min="9474" max="9474" width="9.36328125" style="42" customWidth="1"/>
    <col min="9475" max="9475" width="32.6328125" style="42" customWidth="1"/>
    <col min="9476" max="9477" width="6.6328125" style="42" customWidth="1"/>
    <col min="9478" max="9479" width="8.81640625" style="42" bestFit="1" customWidth="1"/>
    <col min="9480" max="9480" width="11" style="42" bestFit="1" customWidth="1"/>
    <col min="9481" max="9481" width="9.6328125" style="42" customWidth="1"/>
    <col min="9482" max="9482" width="15.6328125" style="42" customWidth="1"/>
    <col min="9483" max="9728" width="11.453125" style="42"/>
    <col min="9729" max="9729" width="4.36328125" style="42" customWidth="1"/>
    <col min="9730" max="9730" width="9.36328125" style="42" customWidth="1"/>
    <col min="9731" max="9731" width="32.6328125" style="42" customWidth="1"/>
    <col min="9732" max="9733" width="6.6328125" style="42" customWidth="1"/>
    <col min="9734" max="9735" width="8.81640625" style="42" bestFit="1" customWidth="1"/>
    <col min="9736" max="9736" width="11" style="42" bestFit="1" customWidth="1"/>
    <col min="9737" max="9737" width="9.6328125" style="42" customWidth="1"/>
    <col min="9738" max="9738" width="15.6328125" style="42" customWidth="1"/>
    <col min="9739" max="9984" width="11.453125" style="42"/>
    <col min="9985" max="9985" width="4.36328125" style="42" customWidth="1"/>
    <col min="9986" max="9986" width="9.36328125" style="42" customWidth="1"/>
    <col min="9987" max="9987" width="32.6328125" style="42" customWidth="1"/>
    <col min="9988" max="9989" width="6.6328125" style="42" customWidth="1"/>
    <col min="9990" max="9991" width="8.81640625" style="42" bestFit="1" customWidth="1"/>
    <col min="9992" max="9992" width="11" style="42" bestFit="1" customWidth="1"/>
    <col min="9993" max="9993" width="9.6328125" style="42" customWidth="1"/>
    <col min="9994" max="9994" width="15.6328125" style="42" customWidth="1"/>
    <col min="9995" max="10240" width="11.453125" style="42"/>
    <col min="10241" max="10241" width="4.36328125" style="42" customWidth="1"/>
    <col min="10242" max="10242" width="9.36328125" style="42" customWidth="1"/>
    <col min="10243" max="10243" width="32.6328125" style="42" customWidth="1"/>
    <col min="10244" max="10245" width="6.6328125" style="42" customWidth="1"/>
    <col min="10246" max="10247" width="8.81640625" style="42" bestFit="1" customWidth="1"/>
    <col min="10248" max="10248" width="11" style="42" bestFit="1" customWidth="1"/>
    <col min="10249" max="10249" width="9.6328125" style="42" customWidth="1"/>
    <col min="10250" max="10250" width="15.6328125" style="42" customWidth="1"/>
    <col min="10251" max="10496" width="11.453125" style="42"/>
    <col min="10497" max="10497" width="4.36328125" style="42" customWidth="1"/>
    <col min="10498" max="10498" width="9.36328125" style="42" customWidth="1"/>
    <col min="10499" max="10499" width="32.6328125" style="42" customWidth="1"/>
    <col min="10500" max="10501" width="6.6328125" style="42" customWidth="1"/>
    <col min="10502" max="10503" width="8.81640625" style="42" bestFit="1" customWidth="1"/>
    <col min="10504" max="10504" width="11" style="42" bestFit="1" customWidth="1"/>
    <col min="10505" max="10505" width="9.6328125" style="42" customWidth="1"/>
    <col min="10506" max="10506" width="15.6328125" style="42" customWidth="1"/>
    <col min="10507" max="10752" width="11.453125" style="42"/>
    <col min="10753" max="10753" width="4.36328125" style="42" customWidth="1"/>
    <col min="10754" max="10754" width="9.36328125" style="42" customWidth="1"/>
    <col min="10755" max="10755" width="32.6328125" style="42" customWidth="1"/>
    <col min="10756" max="10757" width="6.6328125" style="42" customWidth="1"/>
    <col min="10758" max="10759" width="8.81640625" style="42" bestFit="1" customWidth="1"/>
    <col min="10760" max="10760" width="11" style="42" bestFit="1" customWidth="1"/>
    <col min="10761" max="10761" width="9.6328125" style="42" customWidth="1"/>
    <col min="10762" max="10762" width="15.6328125" style="42" customWidth="1"/>
    <col min="10763" max="11008" width="11.453125" style="42"/>
    <col min="11009" max="11009" width="4.36328125" style="42" customWidth="1"/>
    <col min="11010" max="11010" width="9.36328125" style="42" customWidth="1"/>
    <col min="11011" max="11011" width="32.6328125" style="42" customWidth="1"/>
    <col min="11012" max="11013" width="6.6328125" style="42" customWidth="1"/>
    <col min="11014" max="11015" width="8.81640625" style="42" bestFit="1" customWidth="1"/>
    <col min="11016" max="11016" width="11" style="42" bestFit="1" customWidth="1"/>
    <col min="11017" max="11017" width="9.6328125" style="42" customWidth="1"/>
    <col min="11018" max="11018" width="15.6328125" style="42" customWidth="1"/>
    <col min="11019" max="11264" width="11.453125" style="42"/>
    <col min="11265" max="11265" width="4.36328125" style="42" customWidth="1"/>
    <col min="11266" max="11266" width="9.36328125" style="42" customWidth="1"/>
    <col min="11267" max="11267" width="32.6328125" style="42" customWidth="1"/>
    <col min="11268" max="11269" width="6.6328125" style="42" customWidth="1"/>
    <col min="11270" max="11271" width="8.81640625" style="42" bestFit="1" customWidth="1"/>
    <col min="11272" max="11272" width="11" style="42" bestFit="1" customWidth="1"/>
    <col min="11273" max="11273" width="9.6328125" style="42" customWidth="1"/>
    <col min="11274" max="11274" width="15.6328125" style="42" customWidth="1"/>
    <col min="11275" max="11520" width="11.453125" style="42"/>
    <col min="11521" max="11521" width="4.36328125" style="42" customWidth="1"/>
    <col min="11522" max="11522" width="9.36328125" style="42" customWidth="1"/>
    <col min="11523" max="11523" width="32.6328125" style="42" customWidth="1"/>
    <col min="11524" max="11525" width="6.6328125" style="42" customWidth="1"/>
    <col min="11526" max="11527" width="8.81640625" style="42" bestFit="1" customWidth="1"/>
    <col min="11528" max="11528" width="11" style="42" bestFit="1" customWidth="1"/>
    <col min="11529" max="11529" width="9.6328125" style="42" customWidth="1"/>
    <col min="11530" max="11530" width="15.6328125" style="42" customWidth="1"/>
    <col min="11531" max="11776" width="11.453125" style="42"/>
    <col min="11777" max="11777" width="4.36328125" style="42" customWidth="1"/>
    <col min="11778" max="11778" width="9.36328125" style="42" customWidth="1"/>
    <col min="11779" max="11779" width="32.6328125" style="42" customWidth="1"/>
    <col min="11780" max="11781" width="6.6328125" style="42" customWidth="1"/>
    <col min="11782" max="11783" width="8.81640625" style="42" bestFit="1" customWidth="1"/>
    <col min="11784" max="11784" width="11" style="42" bestFit="1" customWidth="1"/>
    <col min="11785" max="11785" width="9.6328125" style="42" customWidth="1"/>
    <col min="11786" max="11786" width="15.6328125" style="42" customWidth="1"/>
    <col min="11787" max="12032" width="11.453125" style="42"/>
    <col min="12033" max="12033" width="4.36328125" style="42" customWidth="1"/>
    <col min="12034" max="12034" width="9.36328125" style="42" customWidth="1"/>
    <col min="12035" max="12035" width="32.6328125" style="42" customWidth="1"/>
    <col min="12036" max="12037" width="6.6328125" style="42" customWidth="1"/>
    <col min="12038" max="12039" width="8.81640625" style="42" bestFit="1" customWidth="1"/>
    <col min="12040" max="12040" width="11" style="42" bestFit="1" customWidth="1"/>
    <col min="12041" max="12041" width="9.6328125" style="42" customWidth="1"/>
    <col min="12042" max="12042" width="15.6328125" style="42" customWidth="1"/>
    <col min="12043" max="12288" width="11.453125" style="42"/>
    <col min="12289" max="12289" width="4.36328125" style="42" customWidth="1"/>
    <col min="12290" max="12290" width="9.36328125" style="42" customWidth="1"/>
    <col min="12291" max="12291" width="32.6328125" style="42" customWidth="1"/>
    <col min="12292" max="12293" width="6.6328125" style="42" customWidth="1"/>
    <col min="12294" max="12295" width="8.81640625" style="42" bestFit="1" customWidth="1"/>
    <col min="12296" max="12296" width="11" style="42" bestFit="1" customWidth="1"/>
    <col min="12297" max="12297" width="9.6328125" style="42" customWidth="1"/>
    <col min="12298" max="12298" width="15.6328125" style="42" customWidth="1"/>
    <col min="12299" max="12544" width="11.453125" style="42"/>
    <col min="12545" max="12545" width="4.36328125" style="42" customWidth="1"/>
    <col min="12546" max="12546" width="9.36328125" style="42" customWidth="1"/>
    <col min="12547" max="12547" width="32.6328125" style="42" customWidth="1"/>
    <col min="12548" max="12549" width="6.6328125" style="42" customWidth="1"/>
    <col min="12550" max="12551" width="8.81640625" style="42" bestFit="1" customWidth="1"/>
    <col min="12552" max="12552" width="11" style="42" bestFit="1" customWidth="1"/>
    <col min="12553" max="12553" width="9.6328125" style="42" customWidth="1"/>
    <col min="12554" max="12554" width="15.6328125" style="42" customWidth="1"/>
    <col min="12555" max="12800" width="11.453125" style="42"/>
    <col min="12801" max="12801" width="4.36328125" style="42" customWidth="1"/>
    <col min="12802" max="12802" width="9.36328125" style="42" customWidth="1"/>
    <col min="12803" max="12803" width="32.6328125" style="42" customWidth="1"/>
    <col min="12804" max="12805" width="6.6328125" style="42" customWidth="1"/>
    <col min="12806" max="12807" width="8.81640625" style="42" bestFit="1" customWidth="1"/>
    <col min="12808" max="12808" width="11" style="42" bestFit="1" customWidth="1"/>
    <col min="12809" max="12809" width="9.6328125" style="42" customWidth="1"/>
    <col min="12810" max="12810" width="15.6328125" style="42" customWidth="1"/>
    <col min="12811" max="13056" width="11.453125" style="42"/>
    <col min="13057" max="13057" width="4.36328125" style="42" customWidth="1"/>
    <col min="13058" max="13058" width="9.36328125" style="42" customWidth="1"/>
    <col min="13059" max="13059" width="32.6328125" style="42" customWidth="1"/>
    <col min="13060" max="13061" width="6.6328125" style="42" customWidth="1"/>
    <col min="13062" max="13063" width="8.81640625" style="42" bestFit="1" customWidth="1"/>
    <col min="13064" max="13064" width="11" style="42" bestFit="1" customWidth="1"/>
    <col min="13065" max="13065" width="9.6328125" style="42" customWidth="1"/>
    <col min="13066" max="13066" width="15.6328125" style="42" customWidth="1"/>
    <col min="13067" max="13312" width="11.453125" style="42"/>
    <col min="13313" max="13313" width="4.36328125" style="42" customWidth="1"/>
    <col min="13314" max="13314" width="9.36328125" style="42" customWidth="1"/>
    <col min="13315" max="13315" width="32.6328125" style="42" customWidth="1"/>
    <col min="13316" max="13317" width="6.6328125" style="42" customWidth="1"/>
    <col min="13318" max="13319" width="8.81640625" style="42" bestFit="1" customWidth="1"/>
    <col min="13320" max="13320" width="11" style="42" bestFit="1" customWidth="1"/>
    <col min="13321" max="13321" width="9.6328125" style="42" customWidth="1"/>
    <col min="13322" max="13322" width="15.6328125" style="42" customWidth="1"/>
    <col min="13323" max="13568" width="11.453125" style="42"/>
    <col min="13569" max="13569" width="4.36328125" style="42" customWidth="1"/>
    <col min="13570" max="13570" width="9.36328125" style="42" customWidth="1"/>
    <col min="13571" max="13571" width="32.6328125" style="42" customWidth="1"/>
    <col min="13572" max="13573" width="6.6328125" style="42" customWidth="1"/>
    <col min="13574" max="13575" width="8.81640625" style="42" bestFit="1" customWidth="1"/>
    <col min="13576" max="13576" width="11" style="42" bestFit="1" customWidth="1"/>
    <col min="13577" max="13577" width="9.6328125" style="42" customWidth="1"/>
    <col min="13578" max="13578" width="15.6328125" style="42" customWidth="1"/>
    <col min="13579" max="13824" width="11.453125" style="42"/>
    <col min="13825" max="13825" width="4.36328125" style="42" customWidth="1"/>
    <col min="13826" max="13826" width="9.36328125" style="42" customWidth="1"/>
    <col min="13827" max="13827" width="32.6328125" style="42" customWidth="1"/>
    <col min="13828" max="13829" width="6.6328125" style="42" customWidth="1"/>
    <col min="13830" max="13831" width="8.81640625" style="42" bestFit="1" customWidth="1"/>
    <col min="13832" max="13832" width="11" style="42" bestFit="1" customWidth="1"/>
    <col min="13833" max="13833" width="9.6328125" style="42" customWidth="1"/>
    <col min="13834" max="13834" width="15.6328125" style="42" customWidth="1"/>
    <col min="13835" max="14080" width="11.453125" style="42"/>
    <col min="14081" max="14081" width="4.36328125" style="42" customWidth="1"/>
    <col min="14082" max="14082" width="9.36328125" style="42" customWidth="1"/>
    <col min="14083" max="14083" width="32.6328125" style="42" customWidth="1"/>
    <col min="14084" max="14085" width="6.6328125" style="42" customWidth="1"/>
    <col min="14086" max="14087" width="8.81640625" style="42" bestFit="1" customWidth="1"/>
    <col min="14088" max="14088" width="11" style="42" bestFit="1" customWidth="1"/>
    <col min="14089" max="14089" width="9.6328125" style="42" customWidth="1"/>
    <col min="14090" max="14090" width="15.6328125" style="42" customWidth="1"/>
    <col min="14091" max="14336" width="11.453125" style="42"/>
    <col min="14337" max="14337" width="4.36328125" style="42" customWidth="1"/>
    <col min="14338" max="14338" width="9.36328125" style="42" customWidth="1"/>
    <col min="14339" max="14339" width="32.6328125" style="42" customWidth="1"/>
    <col min="14340" max="14341" width="6.6328125" style="42" customWidth="1"/>
    <col min="14342" max="14343" width="8.81640625" style="42" bestFit="1" customWidth="1"/>
    <col min="14344" max="14344" width="11" style="42" bestFit="1" customWidth="1"/>
    <col min="14345" max="14345" width="9.6328125" style="42" customWidth="1"/>
    <col min="14346" max="14346" width="15.6328125" style="42" customWidth="1"/>
    <col min="14347" max="14592" width="11.453125" style="42"/>
    <col min="14593" max="14593" width="4.36328125" style="42" customWidth="1"/>
    <col min="14594" max="14594" width="9.36328125" style="42" customWidth="1"/>
    <col min="14595" max="14595" width="32.6328125" style="42" customWidth="1"/>
    <col min="14596" max="14597" width="6.6328125" style="42" customWidth="1"/>
    <col min="14598" max="14599" width="8.81640625" style="42" bestFit="1" customWidth="1"/>
    <col min="14600" max="14600" width="11" style="42" bestFit="1" customWidth="1"/>
    <col min="14601" max="14601" width="9.6328125" style="42" customWidth="1"/>
    <col min="14602" max="14602" width="15.6328125" style="42" customWidth="1"/>
    <col min="14603" max="14848" width="11.453125" style="42"/>
    <col min="14849" max="14849" width="4.36328125" style="42" customWidth="1"/>
    <col min="14850" max="14850" width="9.36328125" style="42" customWidth="1"/>
    <col min="14851" max="14851" width="32.6328125" style="42" customWidth="1"/>
    <col min="14852" max="14853" width="6.6328125" style="42" customWidth="1"/>
    <col min="14854" max="14855" width="8.81640625" style="42" bestFit="1" customWidth="1"/>
    <col min="14856" max="14856" width="11" style="42" bestFit="1" customWidth="1"/>
    <col min="14857" max="14857" width="9.6328125" style="42" customWidth="1"/>
    <col min="14858" max="14858" width="15.6328125" style="42" customWidth="1"/>
    <col min="14859" max="15104" width="11.453125" style="42"/>
    <col min="15105" max="15105" width="4.36328125" style="42" customWidth="1"/>
    <col min="15106" max="15106" width="9.36328125" style="42" customWidth="1"/>
    <col min="15107" max="15107" width="32.6328125" style="42" customWidth="1"/>
    <col min="15108" max="15109" width="6.6328125" style="42" customWidth="1"/>
    <col min="15110" max="15111" width="8.81640625" style="42" bestFit="1" customWidth="1"/>
    <col min="15112" max="15112" width="11" style="42" bestFit="1" customWidth="1"/>
    <col min="15113" max="15113" width="9.6328125" style="42" customWidth="1"/>
    <col min="15114" max="15114" width="15.6328125" style="42" customWidth="1"/>
    <col min="15115" max="15360" width="11.453125" style="42"/>
    <col min="15361" max="15361" width="4.36328125" style="42" customWidth="1"/>
    <col min="15362" max="15362" width="9.36328125" style="42" customWidth="1"/>
    <col min="15363" max="15363" width="32.6328125" style="42" customWidth="1"/>
    <col min="15364" max="15365" width="6.6328125" style="42" customWidth="1"/>
    <col min="15366" max="15367" width="8.81640625" style="42" bestFit="1" customWidth="1"/>
    <col min="15368" max="15368" width="11" style="42" bestFit="1" customWidth="1"/>
    <col min="15369" max="15369" width="9.6328125" style="42" customWidth="1"/>
    <col min="15370" max="15370" width="15.6328125" style="42" customWidth="1"/>
    <col min="15371" max="15616" width="11.453125" style="42"/>
    <col min="15617" max="15617" width="4.36328125" style="42" customWidth="1"/>
    <col min="15618" max="15618" width="9.36328125" style="42" customWidth="1"/>
    <col min="15619" max="15619" width="32.6328125" style="42" customWidth="1"/>
    <col min="15620" max="15621" width="6.6328125" style="42" customWidth="1"/>
    <col min="15622" max="15623" width="8.81640625" style="42" bestFit="1" customWidth="1"/>
    <col min="15624" max="15624" width="11" style="42" bestFit="1" customWidth="1"/>
    <col min="15625" max="15625" width="9.6328125" style="42" customWidth="1"/>
    <col min="15626" max="15626" width="15.6328125" style="42" customWidth="1"/>
    <col min="15627" max="15872" width="11.453125" style="42"/>
    <col min="15873" max="15873" width="4.36328125" style="42" customWidth="1"/>
    <col min="15874" max="15874" width="9.36328125" style="42" customWidth="1"/>
    <col min="15875" max="15875" width="32.6328125" style="42" customWidth="1"/>
    <col min="15876" max="15877" width="6.6328125" style="42" customWidth="1"/>
    <col min="15878" max="15879" width="8.81640625" style="42" bestFit="1" customWidth="1"/>
    <col min="15880" max="15880" width="11" style="42" bestFit="1" customWidth="1"/>
    <col min="15881" max="15881" width="9.6328125" style="42" customWidth="1"/>
    <col min="15882" max="15882" width="15.6328125" style="42" customWidth="1"/>
    <col min="15883" max="16128" width="11.453125" style="42"/>
    <col min="16129" max="16129" width="4.36328125" style="42" customWidth="1"/>
    <col min="16130" max="16130" width="9.36328125" style="42" customWidth="1"/>
    <col min="16131" max="16131" width="32.6328125" style="42" customWidth="1"/>
    <col min="16132" max="16133" width="6.6328125" style="42" customWidth="1"/>
    <col min="16134" max="16135" width="8.81640625" style="42" bestFit="1" customWidth="1"/>
    <col min="16136" max="16136" width="11" style="42" bestFit="1" customWidth="1"/>
    <col min="16137" max="16137" width="9.6328125" style="42" customWidth="1"/>
    <col min="16138" max="16138" width="15.6328125" style="42" customWidth="1"/>
    <col min="16139" max="16384" width="11.453125" style="42"/>
  </cols>
  <sheetData>
    <row r="1" spans="1:9" s="38" customFormat="1" ht="26" x14ac:dyDescent="0.35">
      <c r="A1" s="34" t="s">
        <v>21</v>
      </c>
      <c r="B1" s="35" t="s">
        <v>22</v>
      </c>
      <c r="C1" s="35" t="s">
        <v>23</v>
      </c>
      <c r="D1" s="36" t="s">
        <v>24</v>
      </c>
      <c r="E1" s="35" t="s">
        <v>25</v>
      </c>
      <c r="F1" s="37" t="s">
        <v>26</v>
      </c>
      <c r="G1" s="37" t="s">
        <v>27</v>
      </c>
      <c r="H1" s="37" t="s">
        <v>28</v>
      </c>
      <c r="I1" s="37" t="s">
        <v>29</v>
      </c>
    </row>
    <row r="2" spans="1:9" s="39" customFormat="1" ht="13" customHeight="1" x14ac:dyDescent="0.35">
      <c r="A2" s="82" t="s">
        <v>364</v>
      </c>
      <c r="B2" s="82"/>
      <c r="C2" s="82"/>
      <c r="D2" s="82"/>
      <c r="E2" s="82"/>
      <c r="F2" s="82"/>
      <c r="G2" s="40"/>
      <c r="H2" s="40"/>
      <c r="I2" s="40"/>
    </row>
    <row r="3" spans="1:9" ht="39" x14ac:dyDescent="0.35">
      <c r="A3" s="41">
        <v>1</v>
      </c>
      <c r="B3" s="42" t="s">
        <v>521</v>
      </c>
      <c r="C3" s="42" t="s">
        <v>522</v>
      </c>
      <c r="D3" s="43">
        <v>1</v>
      </c>
      <c r="E3" s="42" t="s">
        <v>53</v>
      </c>
      <c r="H3" s="44">
        <f t="shared" ref="H3" si="0">ROUND(D3*F3, 0)</f>
        <v>0</v>
      </c>
      <c r="I3" s="44">
        <f t="shared" ref="I3" si="1">ROUND(D3*G3, 0)</f>
        <v>0</v>
      </c>
    </row>
    <row r="4" spans="1:9" s="38" customFormat="1" ht="13" customHeight="1" x14ac:dyDescent="0.35">
      <c r="A4" s="81" t="s">
        <v>304</v>
      </c>
      <c r="B4" s="81"/>
      <c r="C4" s="81"/>
      <c r="D4" s="81"/>
      <c r="E4" s="81"/>
      <c r="F4" s="81"/>
      <c r="G4" s="40"/>
      <c r="H4" s="40"/>
      <c r="I4" s="40"/>
    </row>
    <row r="5" spans="1:9" ht="130" x14ac:dyDescent="0.35">
      <c r="A5" s="41">
        <v>1</v>
      </c>
      <c r="B5" s="42" t="s">
        <v>305</v>
      </c>
      <c r="C5" s="42" t="s">
        <v>306</v>
      </c>
      <c r="D5" s="43">
        <v>2</v>
      </c>
      <c r="E5" s="42" t="s">
        <v>53</v>
      </c>
      <c r="H5" s="44">
        <f t="shared" ref="H5:H33" si="2">ROUND(D5*F5, 0)</f>
        <v>0</v>
      </c>
      <c r="I5" s="44">
        <f t="shared" ref="I5:I33" si="3">ROUND(D5*G5, 0)</f>
        <v>0</v>
      </c>
    </row>
    <row r="6" spans="1:9" ht="104" x14ac:dyDescent="0.35">
      <c r="A6" s="41">
        <v>2</v>
      </c>
      <c r="B6" s="42" t="s">
        <v>307</v>
      </c>
      <c r="C6" s="42" t="s">
        <v>308</v>
      </c>
      <c r="D6" s="43">
        <v>1</v>
      </c>
      <c r="E6" s="42" t="s">
        <v>53</v>
      </c>
      <c r="H6" s="44">
        <f t="shared" si="2"/>
        <v>0</v>
      </c>
      <c r="I6" s="44">
        <f t="shared" si="3"/>
        <v>0</v>
      </c>
    </row>
    <row r="7" spans="1:9" ht="78" x14ac:dyDescent="0.35">
      <c r="A7" s="41">
        <v>3</v>
      </c>
      <c r="B7" s="42" t="s">
        <v>309</v>
      </c>
      <c r="C7" s="42" t="s">
        <v>310</v>
      </c>
      <c r="D7" s="43">
        <v>5</v>
      </c>
      <c r="E7" s="42" t="s">
        <v>53</v>
      </c>
      <c r="H7" s="44">
        <f t="shared" si="2"/>
        <v>0</v>
      </c>
      <c r="I7" s="44">
        <f t="shared" si="3"/>
        <v>0</v>
      </c>
    </row>
    <row r="8" spans="1:9" ht="91" x14ac:dyDescent="0.35">
      <c r="A8" s="41">
        <v>4</v>
      </c>
      <c r="B8" s="42" t="s">
        <v>311</v>
      </c>
      <c r="C8" s="42" t="s">
        <v>312</v>
      </c>
      <c r="D8" s="43">
        <v>2</v>
      </c>
      <c r="E8" s="42" t="s">
        <v>53</v>
      </c>
      <c r="H8" s="44">
        <f t="shared" si="2"/>
        <v>0</v>
      </c>
      <c r="I8" s="44">
        <f t="shared" si="3"/>
        <v>0</v>
      </c>
    </row>
    <row r="9" spans="1:9" ht="91" x14ac:dyDescent="0.35">
      <c r="A9" s="41">
        <v>5</v>
      </c>
      <c r="B9" s="42" t="s">
        <v>313</v>
      </c>
      <c r="C9" s="42" t="s">
        <v>314</v>
      </c>
      <c r="D9" s="43">
        <v>3</v>
      </c>
      <c r="E9" s="42" t="s">
        <v>53</v>
      </c>
      <c r="H9" s="44">
        <f t="shared" si="2"/>
        <v>0</v>
      </c>
      <c r="I9" s="44">
        <f t="shared" si="3"/>
        <v>0</v>
      </c>
    </row>
    <row r="10" spans="1:9" ht="91" x14ac:dyDescent="0.35">
      <c r="A10" s="41">
        <v>6</v>
      </c>
      <c r="B10" s="42" t="s">
        <v>315</v>
      </c>
      <c r="C10" s="42" t="s">
        <v>316</v>
      </c>
      <c r="D10" s="43">
        <v>2</v>
      </c>
      <c r="E10" s="42" t="s">
        <v>53</v>
      </c>
      <c r="H10" s="44">
        <f t="shared" si="2"/>
        <v>0</v>
      </c>
      <c r="I10" s="44">
        <f t="shared" si="3"/>
        <v>0</v>
      </c>
    </row>
    <row r="11" spans="1:9" ht="39" x14ac:dyDescent="0.35">
      <c r="A11" s="41">
        <v>7</v>
      </c>
      <c r="B11" s="42" t="s">
        <v>317</v>
      </c>
      <c r="C11" s="42" t="s">
        <v>318</v>
      </c>
      <c r="D11" s="43">
        <v>3</v>
      </c>
      <c r="E11" s="42" t="s">
        <v>53</v>
      </c>
      <c r="H11" s="44">
        <f t="shared" si="2"/>
        <v>0</v>
      </c>
      <c r="I11" s="44">
        <f t="shared" si="3"/>
        <v>0</v>
      </c>
    </row>
    <row r="12" spans="1:9" ht="65" x14ac:dyDescent="0.35">
      <c r="A12" s="41">
        <v>8</v>
      </c>
      <c r="B12" s="42" t="s">
        <v>319</v>
      </c>
      <c r="C12" s="42" t="s">
        <v>320</v>
      </c>
      <c r="D12" s="43">
        <v>2</v>
      </c>
      <c r="E12" s="42" t="s">
        <v>53</v>
      </c>
      <c r="H12" s="44">
        <f t="shared" si="2"/>
        <v>0</v>
      </c>
      <c r="I12" s="44">
        <f t="shared" si="3"/>
        <v>0</v>
      </c>
    </row>
    <row r="13" spans="1:9" ht="65" x14ac:dyDescent="0.35">
      <c r="A13" s="41">
        <v>9</v>
      </c>
      <c r="B13" s="42" t="s">
        <v>321</v>
      </c>
      <c r="C13" s="42" t="s">
        <v>322</v>
      </c>
      <c r="D13" s="43">
        <v>5</v>
      </c>
      <c r="E13" s="42" t="s">
        <v>53</v>
      </c>
      <c r="H13" s="44">
        <f t="shared" si="2"/>
        <v>0</v>
      </c>
      <c r="I13" s="44">
        <f t="shared" si="3"/>
        <v>0</v>
      </c>
    </row>
    <row r="14" spans="1:9" ht="65" x14ac:dyDescent="0.35">
      <c r="A14" s="41">
        <v>10</v>
      </c>
      <c r="B14" s="42" t="s">
        <v>323</v>
      </c>
      <c r="C14" s="42" t="s">
        <v>324</v>
      </c>
      <c r="D14" s="43">
        <v>5</v>
      </c>
      <c r="E14" s="42" t="s">
        <v>53</v>
      </c>
      <c r="H14" s="44">
        <f t="shared" si="2"/>
        <v>0</v>
      </c>
      <c r="I14" s="44">
        <f t="shared" si="3"/>
        <v>0</v>
      </c>
    </row>
    <row r="15" spans="1:9" ht="78" x14ac:dyDescent="0.35">
      <c r="A15" s="41">
        <v>11</v>
      </c>
      <c r="B15" s="42" t="s">
        <v>325</v>
      </c>
      <c r="C15" s="42" t="s">
        <v>326</v>
      </c>
      <c r="D15" s="43">
        <v>1</v>
      </c>
      <c r="E15" s="42" t="s">
        <v>53</v>
      </c>
      <c r="H15" s="44">
        <f t="shared" si="2"/>
        <v>0</v>
      </c>
      <c r="I15" s="44">
        <f t="shared" si="3"/>
        <v>0</v>
      </c>
    </row>
    <row r="16" spans="1:9" ht="117" x14ac:dyDescent="0.35">
      <c r="A16" s="41">
        <v>12</v>
      </c>
      <c r="B16" s="42" t="s">
        <v>327</v>
      </c>
      <c r="C16" s="42" t="s">
        <v>328</v>
      </c>
      <c r="D16" s="43">
        <v>1</v>
      </c>
      <c r="E16" s="42" t="s">
        <v>53</v>
      </c>
      <c r="H16" s="44">
        <f t="shared" si="2"/>
        <v>0</v>
      </c>
      <c r="I16" s="44">
        <f t="shared" si="3"/>
        <v>0</v>
      </c>
    </row>
    <row r="17" spans="1:9" ht="52" x14ac:dyDescent="0.35">
      <c r="A17" s="41">
        <v>13</v>
      </c>
      <c r="B17" s="42" t="s">
        <v>329</v>
      </c>
      <c r="C17" s="42" t="s">
        <v>330</v>
      </c>
      <c r="D17" s="43">
        <v>19</v>
      </c>
      <c r="E17" s="42" t="s">
        <v>53</v>
      </c>
      <c r="H17" s="44">
        <f t="shared" si="2"/>
        <v>0</v>
      </c>
      <c r="I17" s="44">
        <f t="shared" si="3"/>
        <v>0</v>
      </c>
    </row>
    <row r="18" spans="1:9" ht="52" x14ac:dyDescent="0.35">
      <c r="A18" s="41">
        <v>14</v>
      </c>
      <c r="B18" s="42" t="s">
        <v>331</v>
      </c>
      <c r="C18" s="42" t="s">
        <v>332</v>
      </c>
      <c r="D18" s="43">
        <v>2</v>
      </c>
      <c r="E18" s="42" t="s">
        <v>53</v>
      </c>
      <c r="H18" s="44">
        <f t="shared" si="2"/>
        <v>0</v>
      </c>
      <c r="I18" s="44">
        <f t="shared" si="3"/>
        <v>0</v>
      </c>
    </row>
    <row r="19" spans="1:9" ht="78" x14ac:dyDescent="0.35">
      <c r="A19" s="41">
        <v>15</v>
      </c>
      <c r="B19" s="42" t="s">
        <v>333</v>
      </c>
      <c r="C19" s="42" t="s">
        <v>334</v>
      </c>
      <c r="D19" s="43">
        <v>6</v>
      </c>
      <c r="E19" s="42" t="s">
        <v>53</v>
      </c>
      <c r="H19" s="44">
        <f t="shared" si="2"/>
        <v>0</v>
      </c>
      <c r="I19" s="44">
        <f t="shared" si="3"/>
        <v>0</v>
      </c>
    </row>
    <row r="20" spans="1:9" ht="104" x14ac:dyDescent="0.35">
      <c r="A20" s="41">
        <v>16</v>
      </c>
      <c r="B20" s="42" t="s">
        <v>335</v>
      </c>
      <c r="C20" s="42" t="s">
        <v>336</v>
      </c>
      <c r="D20" s="43">
        <v>1</v>
      </c>
      <c r="E20" s="42" t="s">
        <v>53</v>
      </c>
      <c r="H20" s="44">
        <f t="shared" si="2"/>
        <v>0</v>
      </c>
      <c r="I20" s="44">
        <f t="shared" si="3"/>
        <v>0</v>
      </c>
    </row>
    <row r="21" spans="1:9" ht="104" x14ac:dyDescent="0.35">
      <c r="A21" s="41">
        <v>17</v>
      </c>
      <c r="B21" s="42" t="s">
        <v>337</v>
      </c>
      <c r="C21" s="42" t="s">
        <v>338</v>
      </c>
      <c r="D21" s="43">
        <v>2</v>
      </c>
      <c r="E21" s="42" t="s">
        <v>53</v>
      </c>
      <c r="H21" s="44">
        <f t="shared" si="2"/>
        <v>0</v>
      </c>
      <c r="I21" s="44">
        <f t="shared" si="3"/>
        <v>0</v>
      </c>
    </row>
    <row r="22" spans="1:9" ht="52" x14ac:dyDescent="0.35">
      <c r="A22" s="41">
        <v>18</v>
      </c>
      <c r="B22" s="42" t="s">
        <v>339</v>
      </c>
      <c r="C22" s="42" t="s">
        <v>340</v>
      </c>
      <c r="D22" s="43">
        <v>5</v>
      </c>
      <c r="E22" s="42" t="s">
        <v>53</v>
      </c>
      <c r="H22" s="44">
        <f t="shared" si="2"/>
        <v>0</v>
      </c>
      <c r="I22" s="44">
        <f t="shared" si="3"/>
        <v>0</v>
      </c>
    </row>
    <row r="23" spans="1:9" ht="65" x14ac:dyDescent="0.35">
      <c r="A23" s="41">
        <v>19</v>
      </c>
      <c r="B23" s="42" t="s">
        <v>341</v>
      </c>
      <c r="C23" s="42" t="s">
        <v>342</v>
      </c>
      <c r="D23" s="43">
        <v>1</v>
      </c>
      <c r="E23" s="42" t="s">
        <v>53</v>
      </c>
      <c r="H23" s="44">
        <f t="shared" si="2"/>
        <v>0</v>
      </c>
      <c r="I23" s="44">
        <f t="shared" si="3"/>
        <v>0</v>
      </c>
    </row>
    <row r="24" spans="1:9" ht="52" x14ac:dyDescent="0.35">
      <c r="A24" s="41">
        <v>20</v>
      </c>
      <c r="B24" s="42" t="s">
        <v>343</v>
      </c>
      <c r="C24" s="42" t="s">
        <v>344</v>
      </c>
      <c r="D24" s="43">
        <v>4</v>
      </c>
      <c r="E24" s="42" t="s">
        <v>53</v>
      </c>
      <c r="H24" s="44">
        <f t="shared" si="2"/>
        <v>0</v>
      </c>
      <c r="I24" s="44">
        <f t="shared" si="3"/>
        <v>0</v>
      </c>
    </row>
    <row r="25" spans="1:9" ht="65" x14ac:dyDescent="0.35">
      <c r="A25" s="41">
        <v>21</v>
      </c>
      <c r="B25" s="42" t="s">
        <v>345</v>
      </c>
      <c r="C25" s="42" t="s">
        <v>346</v>
      </c>
      <c r="D25" s="43">
        <v>2</v>
      </c>
      <c r="E25" s="42" t="s">
        <v>53</v>
      </c>
      <c r="H25" s="44">
        <f t="shared" si="2"/>
        <v>0</v>
      </c>
      <c r="I25" s="44">
        <f t="shared" si="3"/>
        <v>0</v>
      </c>
    </row>
    <row r="26" spans="1:9" ht="65" x14ac:dyDescent="0.35">
      <c r="A26" s="41">
        <v>22</v>
      </c>
      <c r="B26" s="42" t="s">
        <v>347</v>
      </c>
      <c r="C26" s="42" t="s">
        <v>348</v>
      </c>
      <c r="D26" s="43">
        <v>2</v>
      </c>
      <c r="E26" s="42" t="s">
        <v>53</v>
      </c>
      <c r="H26" s="44">
        <f t="shared" si="2"/>
        <v>0</v>
      </c>
      <c r="I26" s="44">
        <f t="shared" si="3"/>
        <v>0</v>
      </c>
    </row>
    <row r="27" spans="1:9" ht="52" x14ac:dyDescent="0.35">
      <c r="A27" s="41">
        <v>23</v>
      </c>
      <c r="B27" s="42" t="s">
        <v>349</v>
      </c>
      <c r="C27" s="42" t="s">
        <v>350</v>
      </c>
      <c r="D27" s="43">
        <v>5</v>
      </c>
      <c r="E27" s="42" t="s">
        <v>53</v>
      </c>
      <c r="H27" s="44">
        <f t="shared" si="2"/>
        <v>0</v>
      </c>
      <c r="I27" s="44">
        <f t="shared" si="3"/>
        <v>0</v>
      </c>
    </row>
    <row r="28" spans="1:9" ht="78" x14ac:dyDescent="0.35">
      <c r="A28" s="41">
        <v>24</v>
      </c>
      <c r="B28" s="42" t="s">
        <v>351</v>
      </c>
      <c r="C28" s="42" t="s">
        <v>352</v>
      </c>
      <c r="D28" s="43">
        <v>2</v>
      </c>
      <c r="E28" s="42" t="s">
        <v>53</v>
      </c>
      <c r="H28" s="44">
        <f t="shared" si="2"/>
        <v>0</v>
      </c>
      <c r="I28" s="44">
        <f t="shared" si="3"/>
        <v>0</v>
      </c>
    </row>
    <row r="29" spans="1:9" ht="78" x14ac:dyDescent="0.35">
      <c r="A29" s="41">
        <v>25</v>
      </c>
      <c r="B29" s="42" t="s">
        <v>353</v>
      </c>
      <c r="C29" s="42" t="s">
        <v>354</v>
      </c>
      <c r="D29" s="43">
        <v>5</v>
      </c>
      <c r="E29" s="42" t="s">
        <v>53</v>
      </c>
      <c r="H29" s="44">
        <f t="shared" si="2"/>
        <v>0</v>
      </c>
      <c r="I29" s="44">
        <f t="shared" si="3"/>
        <v>0</v>
      </c>
    </row>
    <row r="30" spans="1:9" ht="78" x14ac:dyDescent="0.35">
      <c r="A30" s="41">
        <v>26</v>
      </c>
      <c r="B30" s="42" t="s">
        <v>355</v>
      </c>
      <c r="C30" s="42" t="s">
        <v>356</v>
      </c>
      <c r="D30" s="43">
        <v>2</v>
      </c>
      <c r="E30" s="42" t="s">
        <v>53</v>
      </c>
      <c r="H30" s="44">
        <f t="shared" si="2"/>
        <v>0</v>
      </c>
      <c r="I30" s="44">
        <f t="shared" si="3"/>
        <v>0</v>
      </c>
    </row>
    <row r="31" spans="1:9" ht="78" x14ac:dyDescent="0.35">
      <c r="A31" s="41">
        <v>27</v>
      </c>
      <c r="B31" s="42" t="s">
        <v>357</v>
      </c>
      <c r="C31" s="42" t="s">
        <v>358</v>
      </c>
      <c r="D31" s="43">
        <v>3</v>
      </c>
      <c r="E31" s="42" t="s">
        <v>53</v>
      </c>
      <c r="H31" s="44">
        <f t="shared" si="2"/>
        <v>0</v>
      </c>
      <c r="I31" s="44">
        <f t="shared" si="3"/>
        <v>0</v>
      </c>
    </row>
    <row r="32" spans="1:9" ht="65" x14ac:dyDescent="0.35">
      <c r="A32" s="41">
        <v>28</v>
      </c>
      <c r="B32" s="42" t="s">
        <v>359</v>
      </c>
      <c r="C32" s="42" t="s">
        <v>360</v>
      </c>
      <c r="D32" s="43">
        <v>7</v>
      </c>
      <c r="E32" s="42" t="s">
        <v>53</v>
      </c>
      <c r="H32" s="44">
        <f t="shared" si="2"/>
        <v>0</v>
      </c>
      <c r="I32" s="44">
        <f t="shared" si="3"/>
        <v>0</v>
      </c>
    </row>
    <row r="33" spans="1:9" ht="52" x14ac:dyDescent="0.35">
      <c r="A33" s="41">
        <v>29</v>
      </c>
      <c r="B33" s="42" t="s">
        <v>361</v>
      </c>
      <c r="C33" s="42" t="s">
        <v>362</v>
      </c>
      <c r="D33" s="43">
        <v>5</v>
      </c>
      <c r="E33" s="42" t="s">
        <v>53</v>
      </c>
      <c r="H33" s="44">
        <f t="shared" si="2"/>
        <v>0</v>
      </c>
      <c r="I33" s="44">
        <f t="shared" si="3"/>
        <v>0</v>
      </c>
    </row>
    <row r="34" spans="1:9" s="45" customFormat="1" x14ac:dyDescent="0.35">
      <c r="A34" s="34"/>
      <c r="B34" s="35"/>
      <c r="C34" s="35" t="s">
        <v>363</v>
      </c>
      <c r="D34" s="36"/>
      <c r="E34" s="35"/>
      <c r="F34" s="37"/>
      <c r="G34" s="37"/>
      <c r="H34" s="37">
        <f>ROUND(SUM(H4:H33),0)</f>
        <v>0</v>
      </c>
      <c r="I34" s="37">
        <f>ROUND(SUM(I4:I33),0)</f>
        <v>0</v>
      </c>
    </row>
  </sheetData>
  <mergeCells count="2">
    <mergeCell ref="A4:F4"/>
    <mergeCell ref="A2:F2"/>
  </mergeCells>
  <pageMargins left="0.2361111111111111" right="0.2361111111111111" top="0.69444444444444442" bottom="0.69444444444444442" header="0.41666666666666669" footer="0.41666666666666669"/>
  <pageSetup paperSize="9" orientation="portrait" useFirstPageNumber="1"/>
  <headerFooter>
    <oddHeader>&amp;L&amp;"Times New Roman,bold"&amp;10 01 Víz</oddHeader>
  </headerFooter>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Munkalapok</vt:lpstr>
      </vt:variant>
      <vt:variant>
        <vt:i4>12</vt:i4>
      </vt:variant>
      <vt:variant>
        <vt:lpstr>Névvel ellátott tartományok</vt:lpstr>
      </vt:variant>
      <vt:variant>
        <vt:i4>1</vt:i4>
      </vt:variant>
    </vt:vector>
  </HeadingPairs>
  <TitlesOfParts>
    <vt:vector size="13" baseType="lpstr">
      <vt:lpstr>Főösszesítő</vt:lpstr>
      <vt:lpstr>Rámparendszer</vt:lpstr>
      <vt:lpstr>Előtető</vt:lpstr>
      <vt:lpstr>Homlokzat felújítás</vt:lpstr>
      <vt:lpstr>Belső felújítások</vt:lpstr>
      <vt:lpstr>Térburkolatok</vt:lpstr>
      <vt:lpstr>Járdák</vt:lpstr>
      <vt:lpstr>Födém hőszigetelés</vt:lpstr>
      <vt:lpstr>Víz</vt:lpstr>
      <vt:lpstr>Fűtés</vt:lpstr>
      <vt:lpstr>Gáz</vt:lpstr>
      <vt:lpstr>Villany</vt:lpstr>
      <vt:lpstr>Főösszesítő!Nyomtatási_terület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2017-12-12T16:55:12Z</cp:lastPrinted>
  <dcterms:created xsi:type="dcterms:W3CDTF">2017-11-13T20:25:38Z</dcterms:created>
  <dcterms:modified xsi:type="dcterms:W3CDTF">2018-03-29T08:10:27Z</dcterms:modified>
</cp:coreProperties>
</file>